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rueger\Desktop\WASBO Stuff...ALL\WASBO Presentations\WASBO Performing Custodial Staffing Assessmentsworksheets 2014\"/>
    </mc:Choice>
  </mc:AlternateContent>
  <bookViews>
    <workbookView xWindow="0" yWindow="0" windowWidth="20490" windowHeight="8535"/>
  </bookViews>
  <sheets>
    <sheet name="Pg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8" i="1" l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67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12" i="1"/>
  <c r="Q11" i="1"/>
  <c r="X115" i="1" l="1"/>
  <c r="V115" i="1"/>
  <c r="T115" i="1"/>
  <c r="R115" i="1"/>
  <c r="P115" i="1"/>
  <c r="C115" i="1" l="1"/>
  <c r="Q8" i="1"/>
  <c r="Q9" i="1"/>
  <c r="Q10" i="1"/>
  <c r="Q7" i="1"/>
  <c r="L68" i="1" l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6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7" i="1"/>
  <c r="L7" i="1" l="1"/>
  <c r="L8" i="1" l="1"/>
  <c r="L9" i="1"/>
  <c r="L10" i="1"/>
  <c r="O68" i="1" l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6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7" i="1"/>
  <c r="U7" i="1" l="1"/>
  <c r="S68" i="1" l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6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7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M7" i="1"/>
  <c r="E68" i="1" l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7" i="1"/>
  <c r="M103" i="1" l="1"/>
  <c r="M104" i="1"/>
  <c r="M105" i="1"/>
  <c r="M106" i="1"/>
  <c r="M107" i="1"/>
  <c r="M108" i="1"/>
  <c r="M109" i="1"/>
  <c r="M110" i="1"/>
  <c r="M111" i="1"/>
  <c r="M112" i="1"/>
  <c r="M113" i="1"/>
  <c r="M114" i="1"/>
  <c r="W107" i="1" l="1"/>
  <c r="W106" i="1"/>
  <c r="W105" i="1"/>
  <c r="U107" i="1"/>
  <c r="U106" i="1"/>
  <c r="U105" i="1"/>
  <c r="K107" i="1"/>
  <c r="K106" i="1"/>
  <c r="K105" i="1"/>
  <c r="I107" i="1"/>
  <c r="I106" i="1"/>
  <c r="I105" i="1"/>
  <c r="G107" i="1"/>
  <c r="G106" i="1"/>
  <c r="G105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G98" i="1"/>
  <c r="G97" i="1"/>
  <c r="G96" i="1"/>
  <c r="Z96" i="1" s="1"/>
  <c r="G95" i="1"/>
  <c r="G94" i="1"/>
  <c r="G93" i="1"/>
  <c r="G92" i="1"/>
  <c r="Z92" i="1" s="1"/>
  <c r="G91" i="1"/>
  <c r="G90" i="1"/>
  <c r="G89" i="1"/>
  <c r="G88" i="1"/>
  <c r="Z88" i="1" s="1"/>
  <c r="G87" i="1"/>
  <c r="G86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K84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G84" i="1"/>
  <c r="G83" i="1"/>
  <c r="Z83" i="1" s="1"/>
  <c r="G82" i="1"/>
  <c r="G81" i="1"/>
  <c r="G80" i="1"/>
  <c r="G79" i="1"/>
  <c r="Z79" i="1" s="1"/>
  <c r="G78" i="1"/>
  <c r="G77" i="1"/>
  <c r="G76" i="1"/>
  <c r="G75" i="1"/>
  <c r="Z75" i="1" s="1"/>
  <c r="G74" i="1"/>
  <c r="G73" i="1"/>
  <c r="G72" i="1"/>
  <c r="G71" i="1"/>
  <c r="Z71" i="1" s="1"/>
  <c r="E67" i="1"/>
  <c r="Z76" i="1" l="1"/>
  <c r="Z89" i="1"/>
  <c r="Z93" i="1"/>
  <c r="Z97" i="1"/>
  <c r="Z105" i="1"/>
  <c r="Z84" i="1"/>
  <c r="Z77" i="1"/>
  <c r="Z86" i="1"/>
  <c r="Z90" i="1"/>
  <c r="Z94" i="1"/>
  <c r="Z98" i="1"/>
  <c r="Z106" i="1"/>
  <c r="Z72" i="1"/>
  <c r="Z80" i="1"/>
  <c r="Z73" i="1"/>
  <c r="Z81" i="1"/>
  <c r="Z74" i="1"/>
  <c r="Z78" i="1"/>
  <c r="Z82" i="1"/>
  <c r="Z87" i="1"/>
  <c r="Z91" i="1"/>
  <c r="Z95" i="1"/>
  <c r="Z107" i="1"/>
  <c r="Y62" i="1"/>
  <c r="Y67" i="1"/>
  <c r="Y68" i="1"/>
  <c r="Y69" i="1"/>
  <c r="W62" i="1"/>
  <c r="W67" i="1"/>
  <c r="W68" i="1"/>
  <c r="W69" i="1"/>
  <c r="U62" i="1"/>
  <c r="U67" i="1"/>
  <c r="U68" i="1"/>
  <c r="U69" i="1"/>
  <c r="M62" i="1"/>
  <c r="M67" i="1"/>
  <c r="M68" i="1"/>
  <c r="M69" i="1"/>
  <c r="K62" i="1"/>
  <c r="K67" i="1"/>
  <c r="K68" i="1"/>
  <c r="K69" i="1"/>
  <c r="I62" i="1"/>
  <c r="I67" i="1"/>
  <c r="I68" i="1"/>
  <c r="I69" i="1"/>
  <c r="Z69" i="1" s="1"/>
  <c r="G62" i="1"/>
  <c r="G67" i="1"/>
  <c r="G68" i="1"/>
  <c r="G69" i="1"/>
  <c r="Z62" i="1" l="1"/>
  <c r="Z68" i="1"/>
  <c r="Z67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70" i="1"/>
  <c r="Y85" i="1"/>
  <c r="Y99" i="1"/>
  <c r="Y100" i="1"/>
  <c r="Y101" i="1"/>
  <c r="Y102" i="1"/>
  <c r="Y103" i="1"/>
  <c r="Y108" i="1"/>
  <c r="Y109" i="1"/>
  <c r="Y111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70" i="1"/>
  <c r="W85" i="1"/>
  <c r="W99" i="1"/>
  <c r="W100" i="1"/>
  <c r="W101" i="1"/>
  <c r="W102" i="1"/>
  <c r="W103" i="1"/>
  <c r="W104" i="1"/>
  <c r="W108" i="1"/>
  <c r="W109" i="1"/>
  <c r="W110" i="1"/>
  <c r="W111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70" i="1"/>
  <c r="U85" i="1"/>
  <c r="U99" i="1"/>
  <c r="U100" i="1"/>
  <c r="U101" i="1"/>
  <c r="U102" i="1"/>
  <c r="U103" i="1"/>
  <c r="U104" i="1"/>
  <c r="U108" i="1"/>
  <c r="U109" i="1"/>
  <c r="U110" i="1"/>
  <c r="U111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70" i="1"/>
  <c r="M85" i="1"/>
  <c r="M99" i="1"/>
  <c r="M100" i="1"/>
  <c r="M101" i="1"/>
  <c r="M102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70" i="1"/>
  <c r="K85" i="1"/>
  <c r="K99" i="1"/>
  <c r="K100" i="1"/>
  <c r="K101" i="1"/>
  <c r="K102" i="1"/>
  <c r="K103" i="1"/>
  <c r="K104" i="1"/>
  <c r="K108" i="1"/>
  <c r="K109" i="1"/>
  <c r="K110" i="1"/>
  <c r="K111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70" i="1"/>
  <c r="I85" i="1"/>
  <c r="I99" i="1"/>
  <c r="I100" i="1"/>
  <c r="I101" i="1"/>
  <c r="I102" i="1"/>
  <c r="I103" i="1"/>
  <c r="I104" i="1"/>
  <c r="I108" i="1"/>
  <c r="I109" i="1"/>
  <c r="I110" i="1"/>
  <c r="I111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70" i="1"/>
  <c r="G85" i="1"/>
  <c r="Z85" i="1" s="1"/>
  <c r="G99" i="1"/>
  <c r="G100" i="1"/>
  <c r="G101" i="1"/>
  <c r="G102" i="1"/>
  <c r="Z102" i="1" s="1"/>
  <c r="G103" i="1"/>
  <c r="G104" i="1"/>
  <c r="G108" i="1"/>
  <c r="G109" i="1"/>
  <c r="Z109" i="1" s="1"/>
  <c r="G110" i="1"/>
  <c r="G111" i="1"/>
  <c r="Y34" i="1"/>
  <c r="Y35" i="1"/>
  <c r="Y36" i="1"/>
  <c r="Y37" i="1"/>
  <c r="Y38" i="1"/>
  <c r="Y39" i="1"/>
  <c r="Y40" i="1"/>
  <c r="Y41" i="1"/>
  <c r="Y42" i="1"/>
  <c r="Y43" i="1"/>
  <c r="Y44" i="1"/>
  <c r="Y112" i="1"/>
  <c r="Y113" i="1"/>
  <c r="Y114" i="1"/>
  <c r="W34" i="1"/>
  <c r="W35" i="1"/>
  <c r="W36" i="1"/>
  <c r="W37" i="1"/>
  <c r="W38" i="1"/>
  <c r="W39" i="1"/>
  <c r="W40" i="1"/>
  <c r="W41" i="1"/>
  <c r="W42" i="1"/>
  <c r="W43" i="1"/>
  <c r="W44" i="1"/>
  <c r="W112" i="1"/>
  <c r="W113" i="1"/>
  <c r="W114" i="1"/>
  <c r="U34" i="1"/>
  <c r="U35" i="1"/>
  <c r="U37" i="1"/>
  <c r="U38" i="1"/>
  <c r="U39" i="1"/>
  <c r="U40" i="1"/>
  <c r="U41" i="1"/>
  <c r="U42" i="1"/>
  <c r="U43" i="1"/>
  <c r="U44" i="1"/>
  <c r="U112" i="1"/>
  <c r="U113" i="1"/>
  <c r="U114" i="1"/>
  <c r="M34" i="1"/>
  <c r="M35" i="1"/>
  <c r="M36" i="1"/>
  <c r="M37" i="1"/>
  <c r="M38" i="1"/>
  <c r="M39" i="1"/>
  <c r="M40" i="1"/>
  <c r="M41" i="1"/>
  <c r="M42" i="1"/>
  <c r="M43" i="1"/>
  <c r="M44" i="1"/>
  <c r="K34" i="1"/>
  <c r="K35" i="1"/>
  <c r="K36" i="1"/>
  <c r="K37" i="1"/>
  <c r="K38" i="1"/>
  <c r="K39" i="1"/>
  <c r="K40" i="1"/>
  <c r="K41" i="1"/>
  <c r="K42" i="1"/>
  <c r="K43" i="1"/>
  <c r="K44" i="1"/>
  <c r="K112" i="1"/>
  <c r="K113" i="1"/>
  <c r="K114" i="1"/>
  <c r="I34" i="1"/>
  <c r="I35" i="1"/>
  <c r="I36" i="1"/>
  <c r="I37" i="1"/>
  <c r="I38" i="1"/>
  <c r="I39" i="1"/>
  <c r="I40" i="1"/>
  <c r="I41" i="1"/>
  <c r="I42" i="1"/>
  <c r="I43" i="1"/>
  <c r="I44" i="1"/>
  <c r="I112" i="1"/>
  <c r="I113" i="1"/>
  <c r="I114" i="1"/>
  <c r="G34" i="1"/>
  <c r="G35" i="1"/>
  <c r="Z35" i="1" s="1"/>
  <c r="G36" i="1"/>
  <c r="G37" i="1"/>
  <c r="G38" i="1"/>
  <c r="G39" i="1"/>
  <c r="G40" i="1"/>
  <c r="G41" i="1"/>
  <c r="G42" i="1"/>
  <c r="G43" i="1"/>
  <c r="G44" i="1"/>
  <c r="G112" i="1"/>
  <c r="G113" i="1"/>
  <c r="Z113" i="1" s="1"/>
  <c r="G114" i="1"/>
  <c r="Z114" i="1" s="1"/>
  <c r="Z52" i="1" l="1"/>
  <c r="Z57" i="1"/>
  <c r="Z108" i="1"/>
  <c r="Z101" i="1"/>
  <c r="Z70" i="1"/>
  <c r="Z56" i="1"/>
  <c r="Z38" i="1"/>
  <c r="Z112" i="1"/>
  <c r="Z111" i="1"/>
  <c r="Z104" i="1"/>
  <c r="Z100" i="1"/>
  <c r="Z58" i="1"/>
  <c r="Z51" i="1"/>
  <c r="Z48" i="1"/>
  <c r="Z53" i="1"/>
  <c r="Z39" i="1"/>
  <c r="Z41" i="1"/>
  <c r="Z110" i="1"/>
  <c r="Z103" i="1"/>
  <c r="Z99" i="1"/>
  <c r="Z49" i="1"/>
  <c r="Z50" i="1"/>
  <c r="Z61" i="1"/>
  <c r="Z60" i="1"/>
  <c r="Z59" i="1"/>
  <c r="Z55" i="1"/>
  <c r="Z54" i="1"/>
  <c r="Z47" i="1"/>
  <c r="Z46" i="1"/>
  <c r="Z45" i="1"/>
  <c r="Z44" i="1"/>
  <c r="Z42" i="1"/>
  <c r="Z43" i="1"/>
  <c r="Z40" i="1"/>
  <c r="Z37" i="1"/>
  <c r="Z36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M8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G8" i="1"/>
  <c r="Z8" i="1" s="1"/>
  <c r="G9" i="1"/>
  <c r="Z9" i="1" s="1"/>
  <c r="G10" i="1"/>
  <c r="G11" i="1"/>
  <c r="G12" i="1"/>
  <c r="Z12" i="1" s="1"/>
  <c r="G13" i="1"/>
  <c r="Z13" i="1" s="1"/>
  <c r="G14" i="1"/>
  <c r="G15" i="1"/>
  <c r="Z15" i="1" s="1"/>
  <c r="G16" i="1"/>
  <c r="Z16" i="1" s="1"/>
  <c r="G17" i="1"/>
  <c r="Z17" i="1" s="1"/>
  <c r="G18" i="1"/>
  <c r="G19" i="1"/>
  <c r="Z19" i="1" s="1"/>
  <c r="G20" i="1"/>
  <c r="Z20" i="1" s="1"/>
  <c r="G21" i="1"/>
  <c r="Z21" i="1" s="1"/>
  <c r="G22" i="1"/>
  <c r="G23" i="1"/>
  <c r="Z23" i="1" s="1"/>
  <c r="G24" i="1"/>
  <c r="Z24" i="1" s="1"/>
  <c r="G25" i="1"/>
  <c r="Z25" i="1" s="1"/>
  <c r="G26" i="1"/>
  <c r="G27" i="1"/>
  <c r="Z27" i="1" s="1"/>
  <c r="Z11" i="1" l="1"/>
  <c r="Z26" i="1"/>
  <c r="Z18" i="1"/>
  <c r="Z14" i="1"/>
  <c r="Z10" i="1"/>
  <c r="Z22" i="1"/>
  <c r="Y28" i="1"/>
  <c r="Y29" i="1"/>
  <c r="Y30" i="1"/>
  <c r="Y31" i="1"/>
  <c r="Y32" i="1"/>
  <c r="Y33" i="1"/>
  <c r="Y7" i="1"/>
  <c r="U28" i="1"/>
  <c r="U29" i="1"/>
  <c r="U30" i="1"/>
  <c r="U31" i="1"/>
  <c r="U32" i="1"/>
  <c r="U33" i="1"/>
  <c r="W28" i="1"/>
  <c r="W29" i="1"/>
  <c r="W30" i="1"/>
  <c r="W31" i="1"/>
  <c r="W32" i="1"/>
  <c r="W33" i="1"/>
  <c r="W7" i="1"/>
  <c r="G28" i="1"/>
  <c r="G29" i="1"/>
  <c r="Z29" i="1" s="1"/>
  <c r="G30" i="1"/>
  <c r="G31" i="1"/>
  <c r="G32" i="1"/>
  <c r="G33" i="1"/>
  <c r="G7" i="1"/>
  <c r="I28" i="1"/>
  <c r="I29" i="1"/>
  <c r="I30" i="1"/>
  <c r="I31" i="1"/>
  <c r="I32" i="1"/>
  <c r="I33" i="1"/>
  <c r="I7" i="1"/>
  <c r="K28" i="1"/>
  <c r="K29" i="1"/>
  <c r="K30" i="1"/>
  <c r="K31" i="1"/>
  <c r="K32" i="1"/>
  <c r="K33" i="1"/>
  <c r="K7" i="1"/>
  <c r="M28" i="1"/>
  <c r="M29" i="1"/>
  <c r="M30" i="1"/>
  <c r="M31" i="1"/>
  <c r="M32" i="1"/>
  <c r="M33" i="1"/>
  <c r="Z28" i="1" l="1"/>
  <c r="Z31" i="1"/>
  <c r="Z7" i="1"/>
  <c r="Z30" i="1"/>
  <c r="Z33" i="1"/>
  <c r="Z32" i="1"/>
  <c r="Z117" i="1" s="1"/>
  <c r="Z118" i="1" s="1"/>
</calcChain>
</file>

<file path=xl/sharedStrings.xml><?xml version="1.0" encoding="utf-8"?>
<sst xmlns="http://schemas.openxmlformats.org/spreadsheetml/2006/main" count="216" uniqueCount="92">
  <si>
    <t>Room #</t>
  </si>
  <si>
    <t>Room Type</t>
  </si>
  <si>
    <t>Carpet(s)</t>
  </si>
  <si>
    <t>Auto Scrubber</t>
  </si>
  <si>
    <t>Restroom(s)</t>
  </si>
  <si>
    <t>Hardwood/Tile Floors</t>
  </si>
  <si>
    <t>11 min./1000 sq. ft.</t>
  </si>
  <si>
    <t>23 min./1000 sq. ft.</t>
  </si>
  <si>
    <t>8 min./1000 sq. ft.</t>
  </si>
  <si>
    <t xml:space="preserve">20 min./1000 sq. ft. </t>
  </si>
  <si>
    <t>2.5 min/blackboard</t>
  </si>
  <si>
    <t>3 mins. per fixture</t>
  </si>
  <si>
    <t>2 mins./1000 sq. ft.</t>
  </si>
  <si>
    <t>Water Fountain</t>
  </si>
  <si>
    <t>Sink(s)</t>
  </si>
  <si>
    <t>DAILY</t>
  </si>
  <si>
    <t>Sq. Ft</t>
  </si>
  <si>
    <t>Minutes</t>
  </si>
  <si>
    <t>Damp Mop*</t>
  </si>
  <si>
    <t># Fixture</t>
  </si>
  <si>
    <t>Boards</t>
  </si>
  <si>
    <t>Total Time</t>
  </si>
  <si>
    <t>Hours</t>
  </si>
  <si>
    <t>Hallway/Gym</t>
  </si>
  <si>
    <t>Total square footage</t>
  </si>
  <si>
    <t>White boards</t>
  </si>
  <si>
    <t>Glass Cleaning*</t>
  </si>
  <si>
    <t>Wh/Bl boards</t>
  </si>
  <si>
    <t>*Times w/auto scrubber are more due to w/o auto scrubber being figured at only 20% damp mopping</t>
  </si>
  <si>
    <t>Room Square Feet</t>
  </si>
  <si>
    <t>*20% of total sq. footage of floor and glass</t>
  </si>
  <si>
    <t>Hallway</t>
  </si>
  <si>
    <t>C/R</t>
  </si>
  <si>
    <t>Restroom</t>
  </si>
  <si>
    <t>Lunch Tables</t>
  </si>
  <si>
    <t>Tables</t>
  </si>
  <si>
    <t>Cafeteria</t>
  </si>
  <si>
    <t>Tables x 1 min</t>
  </si>
  <si>
    <t>Revised:  May 2016</t>
  </si>
  <si>
    <t>Tables x 2 min</t>
  </si>
  <si>
    <t>Examples</t>
  </si>
  <si>
    <t xml:space="preserve"> School:       McKinley Elementary                                                                                    Time Study Worksheet</t>
  </si>
  <si>
    <t>Choir/Music</t>
  </si>
  <si>
    <t>Art</t>
  </si>
  <si>
    <t>Office</t>
  </si>
  <si>
    <t>Staff Restroom</t>
  </si>
  <si>
    <t>Band Practice Room</t>
  </si>
  <si>
    <t>hall</t>
  </si>
  <si>
    <t>H1</t>
  </si>
  <si>
    <t>stairs</t>
  </si>
  <si>
    <t>Bsmt up to Ent. 6</t>
  </si>
  <si>
    <t>ent</t>
  </si>
  <si>
    <t>Entrance 6</t>
  </si>
  <si>
    <t>RR</t>
  </si>
  <si>
    <t>H2W</t>
  </si>
  <si>
    <t>H2M</t>
  </si>
  <si>
    <t>Gym/café</t>
  </si>
  <si>
    <t>113A</t>
  </si>
  <si>
    <t>Stage</t>
  </si>
  <si>
    <t>113B</t>
  </si>
  <si>
    <t>Kitchen</t>
  </si>
  <si>
    <t>Library</t>
  </si>
  <si>
    <t>H2W2</t>
  </si>
  <si>
    <t>H2M2</t>
  </si>
  <si>
    <t>Entrance 3</t>
  </si>
  <si>
    <t>S2 (1st floor stairs and landing)</t>
  </si>
  <si>
    <t>H2</t>
  </si>
  <si>
    <t>K-grade complete</t>
  </si>
  <si>
    <t>C/R  Special Ed</t>
  </si>
  <si>
    <t>C/R  w/work rm and office</t>
  </si>
  <si>
    <t>Entrance 2</t>
  </si>
  <si>
    <t>Main Office Complex</t>
  </si>
  <si>
    <t>Entrance 1</t>
  </si>
  <si>
    <t>Copy Room</t>
  </si>
  <si>
    <t>114B</t>
  </si>
  <si>
    <t>Staff Lounge</t>
  </si>
  <si>
    <t>114B1</t>
  </si>
  <si>
    <t>C/R  4th grade</t>
  </si>
  <si>
    <t>C/R  5th grade</t>
  </si>
  <si>
    <t>Counselor Office</t>
  </si>
  <si>
    <t>S1 (1st floor stairs and landing)</t>
  </si>
  <si>
    <t>S1 (2nd floor stairs and landing)</t>
  </si>
  <si>
    <t>H3W</t>
  </si>
  <si>
    <t>H3M</t>
  </si>
  <si>
    <t>Speech</t>
  </si>
  <si>
    <t>200A</t>
  </si>
  <si>
    <t>H3W2</t>
  </si>
  <si>
    <t>H3M2</t>
  </si>
  <si>
    <t>S2 (2nd floor stairs and landing)</t>
  </si>
  <si>
    <t>Book Room / 1 on 1 work room</t>
  </si>
  <si>
    <t>C/R  3rd grade</t>
  </si>
  <si>
    <t>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</si>
</sst>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2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2" borderId="2" xfId="0" applyFill="1" applyBorder="1" applyAlignment="1">
      <alignment horizontal="center"/>
    </xf>
    <xf numFmtId="0" fontId="5" fillId="0" borderId="0" xfId="0" applyFont="1"/>
    <xf numFmtId="3" fontId="0" fillId="0" borderId="7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150"/>
  <sheetViews>
    <sheetView tabSelected="1" zoomScale="80" zoomScaleNormal="80" workbookViewId="0">
      <selection activeCell="B12" sqref="B12"/>
    </sheetView>
  </sheetViews>
  <sheetFormatPr defaultRowHeight="15" x14ac:dyDescent="0.25"/>
  <cols>
    <col min="1" max="1" width="7.42578125" style="1" customWidth="1"/>
    <col min="2" max="2" width="34.7109375" bestFit="1" customWidth="1"/>
    <col min="3" max="3" width="8.7109375" customWidth="1"/>
    <col min="4" max="25" width="9.7109375" customWidth="1"/>
    <col min="26" max="26" width="18.28515625" customWidth="1"/>
  </cols>
  <sheetData>
    <row r="1" spans="1:26" ht="21" x14ac:dyDescent="0.35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x14ac:dyDescent="0.25">
      <c r="A2" s="46"/>
    </row>
    <row r="3" spans="1:26" x14ac:dyDescent="0.25">
      <c r="A3" s="86" t="s">
        <v>0</v>
      </c>
      <c r="B3" s="86" t="s">
        <v>1</v>
      </c>
      <c r="C3" s="87" t="s">
        <v>29</v>
      </c>
      <c r="D3" s="83" t="s">
        <v>5</v>
      </c>
      <c r="E3" s="83"/>
      <c r="F3" s="83" t="s">
        <v>2</v>
      </c>
      <c r="G3" s="83"/>
      <c r="H3" s="83" t="s">
        <v>23</v>
      </c>
      <c r="I3" s="83"/>
      <c r="J3" s="85" t="s">
        <v>3</v>
      </c>
      <c r="K3" s="85"/>
      <c r="L3" s="83" t="s">
        <v>18</v>
      </c>
      <c r="M3" s="83"/>
      <c r="N3" s="83" t="s">
        <v>26</v>
      </c>
      <c r="O3" s="83"/>
      <c r="P3" s="90" t="s">
        <v>34</v>
      </c>
      <c r="Q3" s="91"/>
      <c r="R3" s="83" t="s">
        <v>27</v>
      </c>
      <c r="S3" s="83"/>
      <c r="T3" s="83" t="s">
        <v>4</v>
      </c>
      <c r="U3" s="83"/>
      <c r="V3" s="83" t="s">
        <v>13</v>
      </c>
      <c r="W3" s="83"/>
      <c r="X3" s="83" t="s">
        <v>14</v>
      </c>
      <c r="Y3" s="83"/>
      <c r="Z3" s="21" t="s">
        <v>21</v>
      </c>
    </row>
    <row r="4" spans="1:26" x14ac:dyDescent="0.25">
      <c r="A4" s="86"/>
      <c r="B4" s="86"/>
      <c r="C4" s="88"/>
      <c r="D4" s="83" t="s">
        <v>6</v>
      </c>
      <c r="E4" s="83"/>
      <c r="F4" s="83" t="s">
        <v>7</v>
      </c>
      <c r="G4" s="83"/>
      <c r="H4" s="83" t="s">
        <v>12</v>
      </c>
      <c r="I4" s="83"/>
      <c r="J4" s="85" t="s">
        <v>8</v>
      </c>
      <c r="K4" s="85"/>
      <c r="L4" s="83" t="s">
        <v>6</v>
      </c>
      <c r="M4" s="83"/>
      <c r="N4" s="83" t="s">
        <v>9</v>
      </c>
      <c r="O4" s="83"/>
      <c r="P4" s="90" t="s">
        <v>39</v>
      </c>
      <c r="Q4" s="91"/>
      <c r="R4" s="83" t="s">
        <v>10</v>
      </c>
      <c r="S4" s="83"/>
      <c r="T4" s="83" t="s">
        <v>11</v>
      </c>
      <c r="U4" s="83"/>
      <c r="V4" s="83" t="s">
        <v>11</v>
      </c>
      <c r="W4" s="83"/>
      <c r="X4" s="83" t="s">
        <v>11</v>
      </c>
      <c r="Y4" s="83"/>
      <c r="Z4" s="21"/>
    </row>
    <row r="5" spans="1:26" x14ac:dyDescent="0.25">
      <c r="A5" s="86"/>
      <c r="B5" s="86"/>
      <c r="C5" s="88"/>
      <c r="D5" s="84" t="s">
        <v>15</v>
      </c>
      <c r="E5" s="84"/>
      <c r="F5" s="84" t="s">
        <v>15</v>
      </c>
      <c r="G5" s="84"/>
      <c r="H5" s="84" t="s">
        <v>15</v>
      </c>
      <c r="I5" s="84"/>
      <c r="J5" s="84" t="s">
        <v>15</v>
      </c>
      <c r="K5" s="84"/>
      <c r="L5" s="84" t="s">
        <v>15</v>
      </c>
      <c r="M5" s="84"/>
      <c r="N5" s="84" t="s">
        <v>15</v>
      </c>
      <c r="O5" s="84"/>
      <c r="P5" s="53" t="s">
        <v>15</v>
      </c>
      <c r="Q5" s="53" t="s">
        <v>15</v>
      </c>
      <c r="R5" s="22" t="s">
        <v>15</v>
      </c>
      <c r="S5" s="22" t="s">
        <v>15</v>
      </c>
      <c r="T5" s="84" t="s">
        <v>15</v>
      </c>
      <c r="U5" s="84"/>
      <c r="V5" s="84" t="s">
        <v>15</v>
      </c>
      <c r="W5" s="84"/>
      <c r="X5" s="84" t="s">
        <v>15</v>
      </c>
      <c r="Y5" s="84"/>
      <c r="Z5" s="22"/>
    </row>
    <row r="6" spans="1:26" x14ac:dyDescent="0.25">
      <c r="A6" s="86"/>
      <c r="B6" s="86"/>
      <c r="C6" s="89"/>
      <c r="D6" s="22" t="s">
        <v>16</v>
      </c>
      <c r="E6" s="22" t="s">
        <v>17</v>
      </c>
      <c r="F6" s="22" t="s">
        <v>16</v>
      </c>
      <c r="G6" s="22" t="s">
        <v>17</v>
      </c>
      <c r="H6" s="22" t="s">
        <v>16</v>
      </c>
      <c r="I6" s="22" t="s">
        <v>17</v>
      </c>
      <c r="J6" s="23" t="s">
        <v>16</v>
      </c>
      <c r="K6" s="23" t="s">
        <v>17</v>
      </c>
      <c r="L6" s="22" t="s">
        <v>16</v>
      </c>
      <c r="M6" s="22" t="s">
        <v>17</v>
      </c>
      <c r="N6" s="22" t="s">
        <v>16</v>
      </c>
      <c r="O6" s="22" t="s">
        <v>17</v>
      </c>
      <c r="P6" s="53" t="s">
        <v>35</v>
      </c>
      <c r="Q6" s="53" t="s">
        <v>17</v>
      </c>
      <c r="R6" s="22" t="s">
        <v>20</v>
      </c>
      <c r="S6" s="22" t="s">
        <v>17</v>
      </c>
      <c r="T6" s="22" t="s">
        <v>19</v>
      </c>
      <c r="U6" s="22" t="s">
        <v>17</v>
      </c>
      <c r="V6" s="22" t="s">
        <v>19</v>
      </c>
      <c r="W6" s="22" t="s">
        <v>17</v>
      </c>
      <c r="X6" s="22" t="s">
        <v>19</v>
      </c>
      <c r="Y6" s="22" t="s">
        <v>17</v>
      </c>
      <c r="Z6" s="22" t="s">
        <v>17</v>
      </c>
    </row>
    <row r="7" spans="1:26" s="55" customFormat="1" x14ac:dyDescent="0.25">
      <c r="A7" s="79" t="s">
        <v>40</v>
      </c>
      <c r="B7" s="65" t="s">
        <v>31</v>
      </c>
      <c r="C7" s="65">
        <v>2500</v>
      </c>
      <c r="D7" s="66"/>
      <c r="E7" s="67">
        <f t="shared" ref="E7:E62" si="0">D7/91</f>
        <v>0</v>
      </c>
      <c r="F7" s="66"/>
      <c r="G7" s="67">
        <f>F7/44</f>
        <v>0</v>
      </c>
      <c r="H7" s="66">
        <v>2500</v>
      </c>
      <c r="I7" s="67">
        <f>H7/500</f>
        <v>5</v>
      </c>
      <c r="J7" s="68">
        <f>H7</f>
        <v>2500</v>
      </c>
      <c r="K7" s="69">
        <f>J7/125</f>
        <v>20</v>
      </c>
      <c r="L7" s="66">
        <f>0.2*D7</f>
        <v>0</v>
      </c>
      <c r="M7" s="67">
        <f>L7/91</f>
        <v>0</v>
      </c>
      <c r="N7" s="66"/>
      <c r="O7" s="67">
        <f>(N7/50)</f>
        <v>0</v>
      </c>
      <c r="P7" s="70"/>
      <c r="Q7" s="67">
        <f>P7*1</f>
        <v>0</v>
      </c>
      <c r="R7" s="66"/>
      <c r="S7" s="67">
        <f>(R7*2.5)/5</f>
        <v>0</v>
      </c>
      <c r="T7" s="71"/>
      <c r="U7" s="70">
        <f>(T7*3)</f>
        <v>0</v>
      </c>
      <c r="V7" s="66"/>
      <c r="W7" s="70">
        <f>V7*3</f>
        <v>0</v>
      </c>
      <c r="X7" s="66"/>
      <c r="Y7" s="66">
        <f>X7*3</f>
        <v>0</v>
      </c>
      <c r="Z7" s="67">
        <f>E7+G7+I7+K7+M7+O7+S7+U7+W7+Y7+Q7</f>
        <v>25</v>
      </c>
    </row>
    <row r="8" spans="1:26" s="55" customFormat="1" x14ac:dyDescent="0.25">
      <c r="A8" s="80"/>
      <c r="B8" s="65" t="s">
        <v>32</v>
      </c>
      <c r="C8" s="65">
        <v>850</v>
      </c>
      <c r="D8" s="66">
        <v>850</v>
      </c>
      <c r="E8" s="67">
        <f t="shared" si="0"/>
        <v>9.3406593406593412</v>
      </c>
      <c r="F8" s="66"/>
      <c r="G8" s="67">
        <f t="shared" ref="G8:G27" si="1">F8/44</f>
        <v>0</v>
      </c>
      <c r="H8" s="66"/>
      <c r="I8" s="67">
        <f t="shared" ref="I8:I27" si="2">H8/500</f>
        <v>0</v>
      </c>
      <c r="J8" s="68">
        <f t="shared" ref="J8:J62" si="3">H8</f>
        <v>0</v>
      </c>
      <c r="K8" s="69">
        <f t="shared" ref="K8:K27" si="4">J8/125</f>
        <v>0</v>
      </c>
      <c r="L8" s="66">
        <f t="shared" ref="L8:L10" si="5">0.2*D8</f>
        <v>170</v>
      </c>
      <c r="M8" s="67">
        <f t="shared" ref="M8:M26" si="6">L8/91</f>
        <v>1.8681318681318682</v>
      </c>
      <c r="N8" s="66"/>
      <c r="O8" s="67">
        <f t="shared" ref="O8:O62" si="7">(N8/50)</f>
        <v>0</v>
      </c>
      <c r="P8" s="70"/>
      <c r="Q8" s="67">
        <f t="shared" ref="Q8:Q10" si="8">P8*1</f>
        <v>0</v>
      </c>
      <c r="R8" s="66"/>
      <c r="S8" s="67">
        <f t="shared" ref="S8:S62" si="9">(R8*2.5)/5</f>
        <v>0</v>
      </c>
      <c r="T8" s="71"/>
      <c r="U8" s="70">
        <f t="shared" ref="U8:U27" si="10">T8*3</f>
        <v>0</v>
      </c>
      <c r="V8" s="66"/>
      <c r="W8" s="70">
        <f t="shared" ref="W8:W27" si="11">V8*3</f>
        <v>0</v>
      </c>
      <c r="X8" s="66"/>
      <c r="Y8" s="66">
        <f t="shared" ref="Y8:Y27" si="12">X8*3</f>
        <v>0</v>
      </c>
      <c r="Z8" s="67">
        <f t="shared" ref="Z8:Z11" si="13">E8+G8+I8+K8+M8+O8+S8+U8+W8+Y8+Q8</f>
        <v>11.20879120879121</v>
      </c>
    </row>
    <row r="9" spans="1:26" s="55" customFormat="1" x14ac:dyDescent="0.25">
      <c r="A9" s="80"/>
      <c r="B9" s="65" t="s">
        <v>32</v>
      </c>
      <c r="C9" s="65">
        <v>1200</v>
      </c>
      <c r="D9" s="66">
        <v>950</v>
      </c>
      <c r="E9" s="67">
        <f t="shared" si="0"/>
        <v>10.43956043956044</v>
      </c>
      <c r="F9" s="66">
        <v>250</v>
      </c>
      <c r="G9" s="67">
        <f t="shared" si="1"/>
        <v>5.6818181818181817</v>
      </c>
      <c r="H9" s="66"/>
      <c r="I9" s="67">
        <f t="shared" si="2"/>
        <v>0</v>
      </c>
      <c r="J9" s="68">
        <f t="shared" si="3"/>
        <v>0</v>
      </c>
      <c r="K9" s="69">
        <f t="shared" si="4"/>
        <v>0</v>
      </c>
      <c r="L9" s="66">
        <f t="shared" si="5"/>
        <v>190</v>
      </c>
      <c r="M9" s="67">
        <f t="shared" si="6"/>
        <v>2.087912087912088</v>
      </c>
      <c r="N9" s="66"/>
      <c r="O9" s="67">
        <f t="shared" si="7"/>
        <v>0</v>
      </c>
      <c r="P9" s="70"/>
      <c r="Q9" s="67">
        <f t="shared" si="8"/>
        <v>0</v>
      </c>
      <c r="R9" s="66"/>
      <c r="S9" s="67">
        <f t="shared" si="9"/>
        <v>0</v>
      </c>
      <c r="T9" s="71"/>
      <c r="U9" s="70">
        <f t="shared" si="10"/>
        <v>0</v>
      </c>
      <c r="V9" s="66"/>
      <c r="W9" s="70">
        <f t="shared" si="11"/>
        <v>0</v>
      </c>
      <c r="X9" s="66"/>
      <c r="Y9" s="66">
        <f t="shared" si="12"/>
        <v>0</v>
      </c>
      <c r="Z9" s="67">
        <f t="shared" si="13"/>
        <v>18.209290709290709</v>
      </c>
    </row>
    <row r="10" spans="1:26" s="55" customFormat="1" x14ac:dyDescent="0.25">
      <c r="A10" s="80"/>
      <c r="B10" s="65" t="s">
        <v>33</v>
      </c>
      <c r="C10" s="65">
        <v>245</v>
      </c>
      <c r="D10" s="66"/>
      <c r="E10" s="67">
        <v>0</v>
      </c>
      <c r="F10" s="66"/>
      <c r="G10" s="67">
        <f t="shared" si="1"/>
        <v>0</v>
      </c>
      <c r="H10" s="66"/>
      <c r="I10" s="67">
        <f t="shared" si="2"/>
        <v>0</v>
      </c>
      <c r="J10" s="68">
        <f t="shared" si="3"/>
        <v>0</v>
      </c>
      <c r="K10" s="69">
        <f t="shared" si="4"/>
        <v>0</v>
      </c>
      <c r="L10" s="66">
        <f t="shared" si="5"/>
        <v>0</v>
      </c>
      <c r="M10" s="67">
        <v>0</v>
      </c>
      <c r="N10" s="66">
        <v>2</v>
      </c>
      <c r="O10" s="67">
        <f t="shared" si="7"/>
        <v>0.04</v>
      </c>
      <c r="P10" s="70"/>
      <c r="Q10" s="67">
        <f t="shared" si="8"/>
        <v>0</v>
      </c>
      <c r="R10" s="66"/>
      <c r="S10" s="67">
        <f t="shared" si="9"/>
        <v>0</v>
      </c>
      <c r="T10" s="71">
        <v>5</v>
      </c>
      <c r="U10" s="70">
        <f t="shared" si="10"/>
        <v>15</v>
      </c>
      <c r="V10" s="66"/>
      <c r="W10" s="70">
        <f t="shared" si="11"/>
        <v>0</v>
      </c>
      <c r="X10" s="66">
        <v>3</v>
      </c>
      <c r="Y10" s="66">
        <f t="shared" si="12"/>
        <v>9</v>
      </c>
      <c r="Z10" s="67">
        <f t="shared" si="13"/>
        <v>24.04</v>
      </c>
    </row>
    <row r="11" spans="1:26" s="55" customFormat="1" ht="15.75" thickBot="1" x14ac:dyDescent="0.3">
      <c r="A11" s="81"/>
      <c r="B11" s="72" t="s">
        <v>36</v>
      </c>
      <c r="C11" s="72">
        <v>2376</v>
      </c>
      <c r="D11" s="73"/>
      <c r="E11" s="74">
        <f t="shared" si="0"/>
        <v>0</v>
      </c>
      <c r="F11" s="73"/>
      <c r="G11" s="74">
        <f t="shared" si="1"/>
        <v>0</v>
      </c>
      <c r="H11" s="73">
        <v>2376</v>
      </c>
      <c r="I11" s="74">
        <f t="shared" si="2"/>
        <v>4.7519999999999998</v>
      </c>
      <c r="J11" s="75">
        <f t="shared" si="3"/>
        <v>2376</v>
      </c>
      <c r="K11" s="76">
        <f t="shared" si="4"/>
        <v>19.007999999999999</v>
      </c>
      <c r="L11" s="73">
        <f t="shared" ref="L11:L62" si="14">0.2*D11</f>
        <v>0</v>
      </c>
      <c r="M11" s="74">
        <f t="shared" si="6"/>
        <v>0</v>
      </c>
      <c r="N11" s="73">
        <v>12</v>
      </c>
      <c r="O11" s="74">
        <f t="shared" si="7"/>
        <v>0.24</v>
      </c>
      <c r="P11" s="77">
        <v>12</v>
      </c>
      <c r="Q11" s="74">
        <f>P11*2</f>
        <v>24</v>
      </c>
      <c r="R11" s="73"/>
      <c r="S11" s="74">
        <f t="shared" si="9"/>
        <v>0</v>
      </c>
      <c r="T11" s="78"/>
      <c r="U11" s="77">
        <f t="shared" si="10"/>
        <v>0</v>
      </c>
      <c r="V11" s="73"/>
      <c r="W11" s="77">
        <f t="shared" si="11"/>
        <v>0</v>
      </c>
      <c r="X11" s="73"/>
      <c r="Y11" s="73">
        <f t="shared" si="12"/>
        <v>0</v>
      </c>
      <c r="Z11" s="74">
        <f t="shared" si="13"/>
        <v>48</v>
      </c>
    </row>
    <row r="12" spans="1:26" s="15" customFormat="1" x14ac:dyDescent="0.25">
      <c r="A12" s="56">
        <v>1</v>
      </c>
      <c r="B12" s="57" t="s">
        <v>42</v>
      </c>
      <c r="C12" s="57">
        <v>943</v>
      </c>
      <c r="D12" s="56"/>
      <c r="E12" s="58">
        <f t="shared" si="0"/>
        <v>0</v>
      </c>
      <c r="F12" s="56"/>
      <c r="G12" s="58">
        <f t="shared" si="1"/>
        <v>0</v>
      </c>
      <c r="H12" s="56">
        <v>943</v>
      </c>
      <c r="I12" s="58">
        <f t="shared" si="2"/>
        <v>1.8859999999999999</v>
      </c>
      <c r="J12" s="59">
        <f t="shared" si="3"/>
        <v>943</v>
      </c>
      <c r="K12" s="60">
        <f t="shared" si="4"/>
        <v>7.5439999999999996</v>
      </c>
      <c r="L12" s="56">
        <f t="shared" si="14"/>
        <v>0</v>
      </c>
      <c r="M12" s="58">
        <f t="shared" si="6"/>
        <v>0</v>
      </c>
      <c r="N12" s="56">
        <v>12</v>
      </c>
      <c r="O12" s="58">
        <f t="shared" si="7"/>
        <v>0.24</v>
      </c>
      <c r="P12" s="63"/>
      <c r="Q12" s="58">
        <f>P12*2</f>
        <v>0</v>
      </c>
      <c r="R12" s="56">
        <v>1</v>
      </c>
      <c r="S12" s="58">
        <f t="shared" si="9"/>
        <v>0.5</v>
      </c>
      <c r="T12" s="62"/>
      <c r="U12" s="63">
        <f t="shared" si="10"/>
        <v>0</v>
      </c>
      <c r="V12" s="56"/>
      <c r="W12" s="63">
        <f t="shared" si="11"/>
        <v>0</v>
      </c>
      <c r="X12" s="56"/>
      <c r="Y12" s="56">
        <f t="shared" si="12"/>
        <v>0</v>
      </c>
      <c r="Z12" s="61">
        <f t="shared" ref="Z12:Z23" si="15">E12+G12+I12+K12+M12+O12+S12+U12+W12+Y12+Q12</f>
        <v>10.17</v>
      </c>
    </row>
    <row r="13" spans="1:26" s="15" customFormat="1" x14ac:dyDescent="0.25">
      <c r="A13" s="24">
        <v>2</v>
      </c>
      <c r="B13" s="25" t="s">
        <v>43</v>
      </c>
      <c r="C13" s="25">
        <v>920</v>
      </c>
      <c r="D13" s="24">
        <v>920</v>
      </c>
      <c r="E13" s="26">
        <f t="shared" si="0"/>
        <v>10.109890109890109</v>
      </c>
      <c r="F13" s="24"/>
      <c r="G13" s="26">
        <f t="shared" si="1"/>
        <v>0</v>
      </c>
      <c r="H13" s="24"/>
      <c r="I13" s="26">
        <f t="shared" si="2"/>
        <v>0</v>
      </c>
      <c r="J13" s="27">
        <f t="shared" si="3"/>
        <v>0</v>
      </c>
      <c r="K13" s="28">
        <f t="shared" si="4"/>
        <v>0</v>
      </c>
      <c r="L13" s="24">
        <f t="shared" si="14"/>
        <v>184</v>
      </c>
      <c r="M13" s="26">
        <f t="shared" si="6"/>
        <v>2.0219780219780219</v>
      </c>
      <c r="N13" s="24">
        <v>12</v>
      </c>
      <c r="O13" s="26">
        <f t="shared" si="7"/>
        <v>0.24</v>
      </c>
      <c r="P13" s="30"/>
      <c r="Q13" s="58">
        <f t="shared" ref="Q13:Q62" si="16">P13*2</f>
        <v>0</v>
      </c>
      <c r="R13" s="24">
        <v>1</v>
      </c>
      <c r="S13" s="26">
        <f t="shared" si="9"/>
        <v>0.5</v>
      </c>
      <c r="T13" s="29"/>
      <c r="U13" s="30">
        <f t="shared" si="10"/>
        <v>0</v>
      </c>
      <c r="V13" s="24"/>
      <c r="W13" s="30">
        <f t="shared" si="11"/>
        <v>0</v>
      </c>
      <c r="X13" s="24">
        <v>2</v>
      </c>
      <c r="Y13" s="24">
        <f t="shared" si="12"/>
        <v>6</v>
      </c>
      <c r="Z13" s="54">
        <f t="shared" si="15"/>
        <v>18.871868131868133</v>
      </c>
    </row>
    <row r="14" spans="1:26" s="15" customFormat="1" x14ac:dyDescent="0.25">
      <c r="A14" s="24">
        <v>3</v>
      </c>
      <c r="B14" s="25" t="s">
        <v>44</v>
      </c>
      <c r="C14" s="25">
        <v>30</v>
      </c>
      <c r="D14" s="24">
        <v>30</v>
      </c>
      <c r="E14" s="26">
        <f t="shared" si="0"/>
        <v>0.32967032967032966</v>
      </c>
      <c r="F14" s="24"/>
      <c r="G14" s="26">
        <f t="shared" si="1"/>
        <v>0</v>
      </c>
      <c r="H14" s="24"/>
      <c r="I14" s="26">
        <f t="shared" si="2"/>
        <v>0</v>
      </c>
      <c r="J14" s="27">
        <f t="shared" si="3"/>
        <v>0</v>
      </c>
      <c r="K14" s="28">
        <f t="shared" si="4"/>
        <v>0</v>
      </c>
      <c r="L14" s="24">
        <f t="shared" si="14"/>
        <v>6</v>
      </c>
      <c r="M14" s="26">
        <f t="shared" si="6"/>
        <v>6.5934065934065936E-2</v>
      </c>
      <c r="N14" s="24">
        <v>10</v>
      </c>
      <c r="O14" s="26">
        <f t="shared" si="7"/>
        <v>0.2</v>
      </c>
      <c r="P14" s="30"/>
      <c r="Q14" s="58">
        <f t="shared" si="16"/>
        <v>0</v>
      </c>
      <c r="R14" s="24">
        <v>1</v>
      </c>
      <c r="S14" s="26">
        <f t="shared" si="9"/>
        <v>0.5</v>
      </c>
      <c r="T14" s="29"/>
      <c r="U14" s="30">
        <f t="shared" si="10"/>
        <v>0</v>
      </c>
      <c r="V14" s="24"/>
      <c r="W14" s="30">
        <f t="shared" si="11"/>
        <v>0</v>
      </c>
      <c r="X14" s="24"/>
      <c r="Y14" s="24">
        <f t="shared" si="12"/>
        <v>0</v>
      </c>
      <c r="Z14" s="54">
        <f t="shared" si="15"/>
        <v>1.0956043956043957</v>
      </c>
    </row>
    <row r="15" spans="1:26" s="15" customFormat="1" x14ac:dyDescent="0.25">
      <c r="A15" s="24">
        <v>4</v>
      </c>
      <c r="B15" s="25" t="s">
        <v>45</v>
      </c>
      <c r="C15" s="25">
        <v>39</v>
      </c>
      <c r="D15" s="24"/>
      <c r="E15" s="26">
        <f t="shared" si="0"/>
        <v>0</v>
      </c>
      <c r="F15" s="24"/>
      <c r="G15" s="26">
        <f t="shared" si="1"/>
        <v>0</v>
      </c>
      <c r="H15" s="24"/>
      <c r="I15" s="26">
        <f t="shared" si="2"/>
        <v>0</v>
      </c>
      <c r="J15" s="27">
        <f t="shared" si="3"/>
        <v>0</v>
      </c>
      <c r="K15" s="28">
        <f t="shared" si="4"/>
        <v>0</v>
      </c>
      <c r="L15" s="24">
        <f t="shared" si="14"/>
        <v>0</v>
      </c>
      <c r="M15" s="26">
        <f t="shared" si="6"/>
        <v>0</v>
      </c>
      <c r="N15" s="24"/>
      <c r="O15" s="26">
        <f t="shared" si="7"/>
        <v>0</v>
      </c>
      <c r="P15" s="30"/>
      <c r="Q15" s="58">
        <f t="shared" si="16"/>
        <v>0</v>
      </c>
      <c r="R15" s="24"/>
      <c r="S15" s="26">
        <f t="shared" si="9"/>
        <v>0</v>
      </c>
      <c r="T15" s="29">
        <v>1</v>
      </c>
      <c r="U15" s="30">
        <f t="shared" si="10"/>
        <v>3</v>
      </c>
      <c r="V15" s="24"/>
      <c r="W15" s="30">
        <f t="shared" si="11"/>
        <v>0</v>
      </c>
      <c r="X15" s="24">
        <v>1</v>
      </c>
      <c r="Y15" s="24">
        <f t="shared" si="12"/>
        <v>3</v>
      </c>
      <c r="Z15" s="54">
        <f t="shared" si="15"/>
        <v>6</v>
      </c>
    </row>
    <row r="16" spans="1:26" s="15" customFormat="1" x14ac:dyDescent="0.25">
      <c r="A16" s="24">
        <v>5</v>
      </c>
      <c r="B16" s="25" t="s">
        <v>46</v>
      </c>
      <c r="C16" s="25">
        <v>147</v>
      </c>
      <c r="D16" s="24">
        <v>147</v>
      </c>
      <c r="E16" s="26">
        <f t="shared" si="0"/>
        <v>1.6153846153846154</v>
      </c>
      <c r="F16" s="24"/>
      <c r="G16" s="26">
        <f t="shared" si="1"/>
        <v>0</v>
      </c>
      <c r="H16" s="24"/>
      <c r="I16" s="26">
        <f>H16/500</f>
        <v>0</v>
      </c>
      <c r="J16" s="27">
        <f t="shared" si="3"/>
        <v>0</v>
      </c>
      <c r="K16" s="28">
        <f t="shared" si="4"/>
        <v>0</v>
      </c>
      <c r="L16" s="24">
        <f t="shared" si="14"/>
        <v>29.400000000000002</v>
      </c>
      <c r="M16" s="26">
        <f t="shared" si="6"/>
        <v>0.32307692307692309</v>
      </c>
      <c r="N16" s="24">
        <v>10</v>
      </c>
      <c r="O16" s="26">
        <f t="shared" si="7"/>
        <v>0.2</v>
      </c>
      <c r="P16" s="30"/>
      <c r="Q16" s="58">
        <f t="shared" si="16"/>
        <v>0</v>
      </c>
      <c r="R16" s="24"/>
      <c r="S16" s="26">
        <f t="shared" si="9"/>
        <v>0</v>
      </c>
      <c r="T16" s="29"/>
      <c r="U16" s="30">
        <f t="shared" si="10"/>
        <v>0</v>
      </c>
      <c r="V16" s="24"/>
      <c r="W16" s="30">
        <f t="shared" si="11"/>
        <v>0</v>
      </c>
      <c r="X16" s="24"/>
      <c r="Y16" s="24">
        <f t="shared" si="12"/>
        <v>0</v>
      </c>
      <c r="Z16" s="54">
        <f t="shared" si="15"/>
        <v>2.1384615384615384</v>
      </c>
    </row>
    <row r="17" spans="1:26" s="15" customFormat="1" x14ac:dyDescent="0.25">
      <c r="A17" s="24" t="s">
        <v>47</v>
      </c>
      <c r="B17" s="25" t="s">
        <v>48</v>
      </c>
      <c r="C17" s="25">
        <v>120</v>
      </c>
      <c r="D17" s="24"/>
      <c r="E17" s="26">
        <f t="shared" si="0"/>
        <v>0</v>
      </c>
      <c r="F17" s="24"/>
      <c r="G17" s="26">
        <f t="shared" si="1"/>
        <v>0</v>
      </c>
      <c r="H17" s="24">
        <v>120</v>
      </c>
      <c r="I17" s="26">
        <f t="shared" si="2"/>
        <v>0.24</v>
      </c>
      <c r="J17" s="27">
        <f t="shared" si="3"/>
        <v>120</v>
      </c>
      <c r="K17" s="28">
        <f t="shared" si="4"/>
        <v>0.96</v>
      </c>
      <c r="L17" s="24">
        <f t="shared" si="14"/>
        <v>0</v>
      </c>
      <c r="M17" s="26">
        <f t="shared" si="6"/>
        <v>0</v>
      </c>
      <c r="N17" s="24">
        <v>44</v>
      </c>
      <c r="O17" s="26">
        <f t="shared" si="7"/>
        <v>0.88</v>
      </c>
      <c r="P17" s="30"/>
      <c r="Q17" s="58">
        <f t="shared" si="16"/>
        <v>0</v>
      </c>
      <c r="R17" s="24"/>
      <c r="S17" s="26">
        <f t="shared" si="9"/>
        <v>0</v>
      </c>
      <c r="T17" s="29"/>
      <c r="U17" s="30">
        <f t="shared" si="10"/>
        <v>0</v>
      </c>
      <c r="V17" s="24"/>
      <c r="W17" s="30">
        <f t="shared" si="11"/>
        <v>0</v>
      </c>
      <c r="X17" s="24"/>
      <c r="Y17" s="24">
        <f t="shared" si="12"/>
        <v>0</v>
      </c>
      <c r="Z17" s="54">
        <f t="shared" si="15"/>
        <v>2.08</v>
      </c>
    </row>
    <row r="18" spans="1:26" s="15" customFormat="1" x14ac:dyDescent="0.25">
      <c r="A18" s="24" t="s">
        <v>49</v>
      </c>
      <c r="B18" s="25" t="s">
        <v>50</v>
      </c>
      <c r="C18" s="25">
        <v>68</v>
      </c>
      <c r="D18" s="24">
        <v>68</v>
      </c>
      <c r="E18" s="26">
        <f t="shared" si="0"/>
        <v>0.74725274725274726</v>
      </c>
      <c r="F18" s="24"/>
      <c r="G18" s="26">
        <f t="shared" si="1"/>
        <v>0</v>
      </c>
      <c r="H18" s="24"/>
      <c r="I18" s="26">
        <f t="shared" si="2"/>
        <v>0</v>
      </c>
      <c r="J18" s="27">
        <f t="shared" si="3"/>
        <v>0</v>
      </c>
      <c r="K18" s="28">
        <f t="shared" si="4"/>
        <v>0</v>
      </c>
      <c r="L18" s="24">
        <f t="shared" si="14"/>
        <v>13.600000000000001</v>
      </c>
      <c r="M18" s="26">
        <f t="shared" si="6"/>
        <v>0.14945054945054947</v>
      </c>
      <c r="N18" s="24"/>
      <c r="O18" s="26">
        <f t="shared" si="7"/>
        <v>0</v>
      </c>
      <c r="P18" s="30"/>
      <c r="Q18" s="58">
        <f t="shared" si="16"/>
        <v>0</v>
      </c>
      <c r="R18" s="24"/>
      <c r="S18" s="26">
        <f t="shared" si="9"/>
        <v>0</v>
      </c>
      <c r="T18" s="29"/>
      <c r="U18" s="30">
        <f t="shared" si="10"/>
        <v>0</v>
      </c>
      <c r="V18" s="24"/>
      <c r="W18" s="30">
        <f t="shared" si="11"/>
        <v>0</v>
      </c>
      <c r="X18" s="24"/>
      <c r="Y18" s="24">
        <f t="shared" si="12"/>
        <v>0</v>
      </c>
      <c r="Z18" s="54">
        <f t="shared" si="15"/>
        <v>0.89670329670329674</v>
      </c>
    </row>
    <row r="19" spans="1:26" s="15" customFormat="1" x14ac:dyDescent="0.25">
      <c r="A19" s="24" t="s">
        <v>51</v>
      </c>
      <c r="B19" s="25" t="s">
        <v>52</v>
      </c>
      <c r="C19" s="25">
        <v>181</v>
      </c>
      <c r="D19" s="24"/>
      <c r="E19" s="26">
        <f t="shared" si="0"/>
        <v>0</v>
      </c>
      <c r="F19" s="24">
        <v>27</v>
      </c>
      <c r="G19" s="26">
        <f t="shared" si="1"/>
        <v>0.61363636363636365</v>
      </c>
      <c r="H19" s="24">
        <v>181</v>
      </c>
      <c r="I19" s="26">
        <f t="shared" si="2"/>
        <v>0.36199999999999999</v>
      </c>
      <c r="J19" s="27">
        <f t="shared" si="3"/>
        <v>181</v>
      </c>
      <c r="K19" s="28">
        <f t="shared" si="4"/>
        <v>1.448</v>
      </c>
      <c r="L19" s="24">
        <f t="shared" si="14"/>
        <v>0</v>
      </c>
      <c r="M19" s="26">
        <f t="shared" si="6"/>
        <v>0</v>
      </c>
      <c r="N19" s="24">
        <v>42</v>
      </c>
      <c r="O19" s="26">
        <f t="shared" si="7"/>
        <v>0.84</v>
      </c>
      <c r="P19" s="30"/>
      <c r="Q19" s="58">
        <f t="shared" si="16"/>
        <v>0</v>
      </c>
      <c r="R19" s="24"/>
      <c r="S19" s="26">
        <f t="shared" si="9"/>
        <v>0</v>
      </c>
      <c r="T19" s="29"/>
      <c r="U19" s="30">
        <f t="shared" si="10"/>
        <v>0</v>
      </c>
      <c r="V19" s="24"/>
      <c r="W19" s="30">
        <f t="shared" si="11"/>
        <v>0</v>
      </c>
      <c r="X19" s="24"/>
      <c r="Y19" s="24">
        <f t="shared" si="12"/>
        <v>0</v>
      </c>
      <c r="Z19" s="54">
        <f t="shared" si="15"/>
        <v>3.2636363636363637</v>
      </c>
    </row>
    <row r="20" spans="1:26" s="15" customFormat="1" x14ac:dyDescent="0.25">
      <c r="A20" s="24" t="s">
        <v>53</v>
      </c>
      <c r="B20" s="25" t="s">
        <v>54</v>
      </c>
      <c r="C20" s="25">
        <v>207</v>
      </c>
      <c r="D20" s="24"/>
      <c r="E20" s="26">
        <f t="shared" si="0"/>
        <v>0</v>
      </c>
      <c r="F20" s="24"/>
      <c r="G20" s="26">
        <f t="shared" si="1"/>
        <v>0</v>
      </c>
      <c r="H20" s="24"/>
      <c r="I20" s="26">
        <f t="shared" si="2"/>
        <v>0</v>
      </c>
      <c r="J20" s="27">
        <f t="shared" si="3"/>
        <v>0</v>
      </c>
      <c r="K20" s="28">
        <f t="shared" si="4"/>
        <v>0</v>
      </c>
      <c r="L20" s="24">
        <f t="shared" si="14"/>
        <v>0</v>
      </c>
      <c r="M20" s="26">
        <f t="shared" si="6"/>
        <v>0</v>
      </c>
      <c r="N20" s="24">
        <v>5</v>
      </c>
      <c r="O20" s="26">
        <f t="shared" si="7"/>
        <v>0.1</v>
      </c>
      <c r="P20" s="30"/>
      <c r="Q20" s="58">
        <f t="shared" si="16"/>
        <v>0</v>
      </c>
      <c r="R20" s="24"/>
      <c r="S20" s="26">
        <f t="shared" si="9"/>
        <v>0</v>
      </c>
      <c r="T20" s="29">
        <v>3</v>
      </c>
      <c r="U20" s="30">
        <f t="shared" si="10"/>
        <v>9</v>
      </c>
      <c r="V20" s="24"/>
      <c r="W20" s="30">
        <f t="shared" si="11"/>
        <v>0</v>
      </c>
      <c r="X20" s="24">
        <v>2</v>
      </c>
      <c r="Y20" s="24">
        <f t="shared" si="12"/>
        <v>6</v>
      </c>
      <c r="Z20" s="54">
        <f t="shared" si="15"/>
        <v>15.1</v>
      </c>
    </row>
    <row r="21" spans="1:26" s="15" customFormat="1" x14ac:dyDescent="0.25">
      <c r="A21" s="24" t="s">
        <v>53</v>
      </c>
      <c r="B21" s="25" t="s">
        <v>55</v>
      </c>
      <c r="C21" s="25">
        <v>207</v>
      </c>
      <c r="D21" s="24"/>
      <c r="E21" s="26">
        <f t="shared" si="0"/>
        <v>0</v>
      </c>
      <c r="F21" s="24"/>
      <c r="G21" s="26">
        <f t="shared" si="1"/>
        <v>0</v>
      </c>
      <c r="H21" s="24"/>
      <c r="I21" s="26">
        <f t="shared" si="2"/>
        <v>0</v>
      </c>
      <c r="J21" s="27">
        <f t="shared" si="3"/>
        <v>0</v>
      </c>
      <c r="K21" s="28">
        <f t="shared" si="4"/>
        <v>0</v>
      </c>
      <c r="L21" s="24">
        <f t="shared" si="14"/>
        <v>0</v>
      </c>
      <c r="M21" s="26">
        <f t="shared" si="6"/>
        <v>0</v>
      </c>
      <c r="N21" s="24">
        <v>5</v>
      </c>
      <c r="O21" s="26">
        <f t="shared" si="7"/>
        <v>0.1</v>
      </c>
      <c r="P21" s="30"/>
      <c r="Q21" s="58">
        <f t="shared" si="16"/>
        <v>0</v>
      </c>
      <c r="R21" s="24"/>
      <c r="S21" s="26">
        <f t="shared" si="9"/>
        <v>0</v>
      </c>
      <c r="T21" s="29">
        <v>5</v>
      </c>
      <c r="U21" s="30">
        <f t="shared" si="10"/>
        <v>15</v>
      </c>
      <c r="V21" s="24"/>
      <c r="W21" s="30">
        <f t="shared" si="11"/>
        <v>0</v>
      </c>
      <c r="X21" s="24">
        <v>3</v>
      </c>
      <c r="Y21" s="24">
        <f t="shared" si="12"/>
        <v>9</v>
      </c>
      <c r="Z21" s="54">
        <f t="shared" si="15"/>
        <v>24.1</v>
      </c>
    </row>
    <row r="22" spans="1:26" s="15" customFormat="1" x14ac:dyDescent="0.25">
      <c r="A22" s="24">
        <v>113</v>
      </c>
      <c r="B22" s="25" t="s">
        <v>56</v>
      </c>
      <c r="C22" s="25">
        <v>2200</v>
      </c>
      <c r="D22" s="24"/>
      <c r="E22" s="26">
        <f t="shared" si="0"/>
        <v>0</v>
      </c>
      <c r="F22" s="24"/>
      <c r="G22" s="26">
        <f t="shared" si="1"/>
        <v>0</v>
      </c>
      <c r="H22" s="24">
        <v>2200</v>
      </c>
      <c r="I22" s="26">
        <f t="shared" si="2"/>
        <v>4.4000000000000004</v>
      </c>
      <c r="J22" s="27">
        <f t="shared" si="3"/>
        <v>2200</v>
      </c>
      <c r="K22" s="28">
        <f t="shared" si="4"/>
        <v>17.600000000000001</v>
      </c>
      <c r="L22" s="24">
        <f t="shared" si="14"/>
        <v>0</v>
      </c>
      <c r="M22" s="26">
        <f t="shared" si="6"/>
        <v>0</v>
      </c>
      <c r="N22" s="24">
        <v>4</v>
      </c>
      <c r="O22" s="26">
        <f t="shared" si="7"/>
        <v>0.08</v>
      </c>
      <c r="P22" s="30">
        <v>12</v>
      </c>
      <c r="Q22" s="58">
        <f t="shared" si="16"/>
        <v>24</v>
      </c>
      <c r="R22" s="24"/>
      <c r="S22" s="26">
        <f t="shared" si="9"/>
        <v>0</v>
      </c>
      <c r="T22" s="29"/>
      <c r="U22" s="30">
        <f t="shared" si="10"/>
        <v>0</v>
      </c>
      <c r="V22" s="24">
        <v>1</v>
      </c>
      <c r="W22" s="30">
        <f t="shared" si="11"/>
        <v>3</v>
      </c>
      <c r="X22" s="24"/>
      <c r="Y22" s="24">
        <f t="shared" si="12"/>
        <v>0</v>
      </c>
      <c r="Z22" s="54">
        <f t="shared" si="15"/>
        <v>49.08</v>
      </c>
    </row>
    <row r="23" spans="1:26" s="15" customFormat="1" x14ac:dyDescent="0.25">
      <c r="A23" s="24" t="s">
        <v>57</v>
      </c>
      <c r="B23" s="25" t="s">
        <v>58</v>
      </c>
      <c r="C23" s="25">
        <v>434</v>
      </c>
      <c r="D23" s="24"/>
      <c r="E23" s="26">
        <f t="shared" si="0"/>
        <v>0</v>
      </c>
      <c r="F23" s="24"/>
      <c r="G23" s="26">
        <f t="shared" si="1"/>
        <v>0</v>
      </c>
      <c r="H23" s="24">
        <v>434</v>
      </c>
      <c r="I23" s="26">
        <f t="shared" si="2"/>
        <v>0.86799999999999999</v>
      </c>
      <c r="J23" s="27">
        <f t="shared" si="3"/>
        <v>434</v>
      </c>
      <c r="K23" s="28">
        <f t="shared" si="4"/>
        <v>3.472</v>
      </c>
      <c r="L23" s="24">
        <f t="shared" si="14"/>
        <v>0</v>
      </c>
      <c r="M23" s="26">
        <f t="shared" si="6"/>
        <v>0</v>
      </c>
      <c r="N23" s="24"/>
      <c r="O23" s="26">
        <f t="shared" si="7"/>
        <v>0</v>
      </c>
      <c r="P23" s="30"/>
      <c r="Q23" s="58">
        <f t="shared" si="16"/>
        <v>0</v>
      </c>
      <c r="R23" s="24"/>
      <c r="S23" s="26">
        <f t="shared" si="9"/>
        <v>0</v>
      </c>
      <c r="T23" s="29"/>
      <c r="U23" s="30">
        <f t="shared" si="10"/>
        <v>0</v>
      </c>
      <c r="V23" s="24"/>
      <c r="W23" s="30">
        <f t="shared" si="11"/>
        <v>0</v>
      </c>
      <c r="X23" s="24"/>
      <c r="Y23" s="24">
        <f t="shared" si="12"/>
        <v>0</v>
      </c>
      <c r="Z23" s="54">
        <f t="shared" si="15"/>
        <v>4.34</v>
      </c>
    </row>
    <row r="24" spans="1:26" s="15" customFormat="1" x14ac:dyDescent="0.25">
      <c r="A24" s="24" t="s">
        <v>59</v>
      </c>
      <c r="B24" s="25" t="s">
        <v>60</v>
      </c>
      <c r="C24" s="25">
        <v>408</v>
      </c>
      <c r="D24" s="24">
        <v>408</v>
      </c>
      <c r="E24" s="26">
        <f t="shared" si="0"/>
        <v>4.4835164835164836</v>
      </c>
      <c r="F24" s="24"/>
      <c r="G24" s="26">
        <f t="shared" si="1"/>
        <v>0</v>
      </c>
      <c r="H24" s="24"/>
      <c r="I24" s="26">
        <f t="shared" si="2"/>
        <v>0</v>
      </c>
      <c r="J24" s="27">
        <f t="shared" si="3"/>
        <v>0</v>
      </c>
      <c r="K24" s="28">
        <f t="shared" si="4"/>
        <v>0</v>
      </c>
      <c r="L24" s="24">
        <f t="shared" si="14"/>
        <v>81.600000000000009</v>
      </c>
      <c r="M24" s="26">
        <f t="shared" si="6"/>
        <v>0.89670329670329685</v>
      </c>
      <c r="N24" s="24">
        <v>3</v>
      </c>
      <c r="O24" s="26">
        <f t="shared" si="7"/>
        <v>0.06</v>
      </c>
      <c r="P24" s="30"/>
      <c r="Q24" s="58">
        <f t="shared" si="16"/>
        <v>0</v>
      </c>
      <c r="R24" s="24"/>
      <c r="S24" s="26">
        <f t="shared" si="9"/>
        <v>0</v>
      </c>
      <c r="T24" s="29"/>
      <c r="U24" s="30">
        <f t="shared" si="10"/>
        <v>0</v>
      </c>
      <c r="V24" s="24"/>
      <c r="W24" s="30">
        <f t="shared" si="11"/>
        <v>0</v>
      </c>
      <c r="X24" s="24"/>
      <c r="Y24" s="24">
        <f t="shared" si="12"/>
        <v>0</v>
      </c>
      <c r="Z24" s="26">
        <f>E24+G24+I24+M24+O24+S24+U24+W24+Y24+K24+Q24</f>
        <v>5.4402197802197803</v>
      </c>
    </row>
    <row r="25" spans="1:26" s="15" customFormat="1" x14ac:dyDescent="0.25">
      <c r="A25" s="24">
        <v>100</v>
      </c>
      <c r="B25" s="25" t="s">
        <v>61</v>
      </c>
      <c r="C25" s="25">
        <v>986</v>
      </c>
      <c r="D25" s="24"/>
      <c r="E25" s="26">
        <f t="shared" si="0"/>
        <v>0</v>
      </c>
      <c r="F25" s="24">
        <v>986</v>
      </c>
      <c r="G25" s="26">
        <f t="shared" si="1"/>
        <v>22.40909090909091</v>
      </c>
      <c r="H25" s="24"/>
      <c r="I25" s="26">
        <f t="shared" si="2"/>
        <v>0</v>
      </c>
      <c r="J25" s="27">
        <f t="shared" si="3"/>
        <v>0</v>
      </c>
      <c r="K25" s="28">
        <f t="shared" si="4"/>
        <v>0</v>
      </c>
      <c r="L25" s="24">
        <f t="shared" si="14"/>
        <v>0</v>
      </c>
      <c r="M25" s="26">
        <f t="shared" si="6"/>
        <v>0</v>
      </c>
      <c r="N25" s="24"/>
      <c r="O25" s="26">
        <f t="shared" si="7"/>
        <v>0</v>
      </c>
      <c r="P25" s="30"/>
      <c r="Q25" s="58">
        <f t="shared" si="16"/>
        <v>0</v>
      </c>
      <c r="R25" s="24">
        <v>1</v>
      </c>
      <c r="S25" s="26">
        <f t="shared" si="9"/>
        <v>0.5</v>
      </c>
      <c r="T25" s="29"/>
      <c r="U25" s="30">
        <f t="shared" si="10"/>
        <v>0</v>
      </c>
      <c r="V25" s="24"/>
      <c r="W25" s="30">
        <f t="shared" si="11"/>
        <v>0</v>
      </c>
      <c r="X25" s="24"/>
      <c r="Y25" s="24">
        <f t="shared" si="12"/>
        <v>0</v>
      </c>
      <c r="Z25" s="26">
        <f t="shared" ref="Z25:Z38" si="17">E25+G25+I25+M25+O25+S25+U25+W25+Y25+K25+Q25</f>
        <v>22.90909090909091</v>
      </c>
    </row>
    <row r="26" spans="1:26" s="15" customFormat="1" x14ac:dyDescent="0.25">
      <c r="A26" s="24">
        <v>106</v>
      </c>
      <c r="B26" s="25" t="s">
        <v>32</v>
      </c>
      <c r="C26" s="25">
        <v>726</v>
      </c>
      <c r="D26" s="24">
        <v>726</v>
      </c>
      <c r="E26" s="26">
        <f t="shared" si="0"/>
        <v>7.9780219780219781</v>
      </c>
      <c r="F26" s="24"/>
      <c r="G26" s="26">
        <f t="shared" si="1"/>
        <v>0</v>
      </c>
      <c r="H26" s="24"/>
      <c r="I26" s="26">
        <f t="shared" si="2"/>
        <v>0</v>
      </c>
      <c r="J26" s="27">
        <f t="shared" si="3"/>
        <v>0</v>
      </c>
      <c r="K26" s="28">
        <f t="shared" si="4"/>
        <v>0</v>
      </c>
      <c r="L26" s="24">
        <f t="shared" si="14"/>
        <v>145.20000000000002</v>
      </c>
      <c r="M26" s="26">
        <f t="shared" si="6"/>
        <v>1.5956043956043957</v>
      </c>
      <c r="N26" s="24">
        <v>20</v>
      </c>
      <c r="O26" s="26">
        <f t="shared" si="7"/>
        <v>0.4</v>
      </c>
      <c r="P26" s="30"/>
      <c r="Q26" s="58">
        <f t="shared" si="16"/>
        <v>0</v>
      </c>
      <c r="R26" s="24">
        <v>2</v>
      </c>
      <c r="S26" s="26">
        <f t="shared" si="9"/>
        <v>1</v>
      </c>
      <c r="T26" s="29"/>
      <c r="U26" s="30">
        <f t="shared" si="10"/>
        <v>0</v>
      </c>
      <c r="V26" s="24"/>
      <c r="W26" s="30">
        <f t="shared" si="11"/>
        <v>0</v>
      </c>
      <c r="X26" s="24">
        <v>1</v>
      </c>
      <c r="Y26" s="24">
        <f t="shared" si="12"/>
        <v>3</v>
      </c>
      <c r="Z26" s="26">
        <f>E26+G26+I26+M26+O26+S26+U26+W26+Y26+K26+Q26</f>
        <v>13.973626373626374</v>
      </c>
    </row>
    <row r="27" spans="1:26" s="15" customFormat="1" x14ac:dyDescent="0.25">
      <c r="A27" s="24" t="s">
        <v>53</v>
      </c>
      <c r="B27" s="25" t="s">
        <v>62</v>
      </c>
      <c r="C27" s="25">
        <v>207</v>
      </c>
      <c r="D27" s="24"/>
      <c r="E27" s="26">
        <f t="shared" si="0"/>
        <v>0</v>
      </c>
      <c r="F27" s="24"/>
      <c r="G27" s="26">
        <f t="shared" si="1"/>
        <v>0</v>
      </c>
      <c r="H27" s="24"/>
      <c r="I27" s="26">
        <f t="shared" si="2"/>
        <v>0</v>
      </c>
      <c r="J27" s="27">
        <f t="shared" si="3"/>
        <v>0</v>
      </c>
      <c r="K27" s="28">
        <f t="shared" si="4"/>
        <v>0</v>
      </c>
      <c r="L27" s="24">
        <f t="shared" si="14"/>
        <v>0</v>
      </c>
      <c r="M27" s="26">
        <f t="shared" ref="M27" si="18">L27/91</f>
        <v>0</v>
      </c>
      <c r="N27" s="24">
        <v>5</v>
      </c>
      <c r="O27" s="26">
        <f t="shared" si="7"/>
        <v>0.1</v>
      </c>
      <c r="P27" s="30"/>
      <c r="Q27" s="58">
        <f t="shared" si="16"/>
        <v>0</v>
      </c>
      <c r="R27" s="24"/>
      <c r="S27" s="26">
        <f t="shared" si="9"/>
        <v>0</v>
      </c>
      <c r="T27" s="29">
        <v>2</v>
      </c>
      <c r="U27" s="30">
        <f t="shared" si="10"/>
        <v>6</v>
      </c>
      <c r="V27" s="24"/>
      <c r="W27" s="30">
        <f t="shared" si="11"/>
        <v>0</v>
      </c>
      <c r="X27" s="24">
        <v>2</v>
      </c>
      <c r="Y27" s="24">
        <f t="shared" si="12"/>
        <v>6</v>
      </c>
      <c r="Z27" s="26">
        <f t="shared" si="17"/>
        <v>12.1</v>
      </c>
    </row>
    <row r="28" spans="1:26" x14ac:dyDescent="0.25">
      <c r="A28" s="45" t="s">
        <v>53</v>
      </c>
      <c r="B28" s="31" t="s">
        <v>63</v>
      </c>
      <c r="C28" s="31">
        <v>207</v>
      </c>
      <c r="D28" s="21"/>
      <c r="E28" s="26">
        <f t="shared" si="0"/>
        <v>0</v>
      </c>
      <c r="F28" s="21"/>
      <c r="G28" s="32">
        <f t="shared" ref="G28:G114" si="19">F28/44</f>
        <v>0</v>
      </c>
      <c r="H28" s="21"/>
      <c r="I28" s="32">
        <f t="shared" ref="I28:I114" si="20">H28/500</f>
        <v>0</v>
      </c>
      <c r="J28" s="27">
        <f t="shared" si="3"/>
        <v>0</v>
      </c>
      <c r="K28" s="33">
        <f t="shared" ref="K28:K114" si="21">J28/125</f>
        <v>0</v>
      </c>
      <c r="L28" s="24">
        <f t="shared" si="14"/>
        <v>0</v>
      </c>
      <c r="M28" s="32">
        <f t="shared" ref="M28:M103" si="22">L28/91</f>
        <v>0</v>
      </c>
      <c r="N28" s="21">
        <v>5</v>
      </c>
      <c r="O28" s="26">
        <f t="shared" si="7"/>
        <v>0.1</v>
      </c>
      <c r="P28" s="30"/>
      <c r="Q28" s="58">
        <f t="shared" si="16"/>
        <v>0</v>
      </c>
      <c r="R28" s="21"/>
      <c r="S28" s="26">
        <f t="shared" si="9"/>
        <v>0</v>
      </c>
      <c r="T28" s="34">
        <v>5</v>
      </c>
      <c r="U28" s="35">
        <f t="shared" ref="U28:U114" si="23">T28*3</f>
        <v>15</v>
      </c>
      <c r="V28" s="21"/>
      <c r="W28" s="35">
        <f t="shared" ref="W28:W114" si="24">V28*3</f>
        <v>0</v>
      </c>
      <c r="X28" s="21">
        <v>3</v>
      </c>
      <c r="Y28" s="21">
        <f t="shared" ref="Y28:Y114" si="25">X28*3</f>
        <v>9</v>
      </c>
      <c r="Z28" s="26">
        <f t="shared" si="17"/>
        <v>24.1</v>
      </c>
    </row>
    <row r="29" spans="1:26" x14ac:dyDescent="0.25">
      <c r="A29" s="45" t="s">
        <v>51</v>
      </c>
      <c r="B29" s="31" t="s">
        <v>64</v>
      </c>
      <c r="C29" s="31">
        <v>138</v>
      </c>
      <c r="D29" s="21"/>
      <c r="E29" s="26">
        <f t="shared" si="0"/>
        <v>0</v>
      </c>
      <c r="F29" s="21">
        <v>27</v>
      </c>
      <c r="G29" s="32">
        <f t="shared" si="19"/>
        <v>0.61363636363636365</v>
      </c>
      <c r="H29" s="21">
        <v>138</v>
      </c>
      <c r="I29" s="32">
        <f t="shared" si="20"/>
        <v>0.27600000000000002</v>
      </c>
      <c r="J29" s="27">
        <f t="shared" si="3"/>
        <v>138</v>
      </c>
      <c r="K29" s="33">
        <f t="shared" si="21"/>
        <v>1.1040000000000001</v>
      </c>
      <c r="L29" s="24">
        <f t="shared" si="14"/>
        <v>0</v>
      </c>
      <c r="M29" s="32">
        <f t="shared" si="22"/>
        <v>0</v>
      </c>
      <c r="N29" s="21">
        <v>42</v>
      </c>
      <c r="O29" s="26">
        <f t="shared" si="7"/>
        <v>0.84</v>
      </c>
      <c r="P29" s="30"/>
      <c r="Q29" s="58">
        <f t="shared" si="16"/>
        <v>0</v>
      </c>
      <c r="R29" s="21"/>
      <c r="S29" s="26">
        <f t="shared" si="9"/>
        <v>0</v>
      </c>
      <c r="T29" s="34"/>
      <c r="U29" s="35">
        <f t="shared" si="23"/>
        <v>0</v>
      </c>
      <c r="V29" s="21"/>
      <c r="W29" s="35">
        <f t="shared" si="24"/>
        <v>0</v>
      </c>
      <c r="X29" s="21"/>
      <c r="Y29" s="21">
        <f t="shared" si="25"/>
        <v>0</v>
      </c>
      <c r="Z29" s="26">
        <f t="shared" si="17"/>
        <v>2.833636363636364</v>
      </c>
    </row>
    <row r="30" spans="1:26" x14ac:dyDescent="0.25">
      <c r="A30" s="45" t="s">
        <v>49</v>
      </c>
      <c r="B30" s="31" t="s">
        <v>65</v>
      </c>
      <c r="C30" s="31">
        <v>120</v>
      </c>
      <c r="D30" s="21">
        <v>120</v>
      </c>
      <c r="E30" s="26">
        <f t="shared" si="0"/>
        <v>1.3186813186813187</v>
      </c>
      <c r="F30" s="21"/>
      <c r="G30" s="32">
        <f t="shared" si="19"/>
        <v>0</v>
      </c>
      <c r="H30" s="21"/>
      <c r="I30" s="32">
        <f t="shared" si="20"/>
        <v>0</v>
      </c>
      <c r="J30" s="27">
        <f t="shared" si="3"/>
        <v>0</v>
      </c>
      <c r="K30" s="33">
        <f t="shared" si="21"/>
        <v>0</v>
      </c>
      <c r="L30" s="24">
        <f t="shared" si="14"/>
        <v>24</v>
      </c>
      <c r="M30" s="32">
        <f t="shared" si="22"/>
        <v>0.26373626373626374</v>
      </c>
      <c r="N30" s="21"/>
      <c r="O30" s="26">
        <f t="shared" si="7"/>
        <v>0</v>
      </c>
      <c r="P30" s="30"/>
      <c r="Q30" s="58">
        <f t="shared" si="16"/>
        <v>0</v>
      </c>
      <c r="R30" s="21"/>
      <c r="S30" s="26">
        <f t="shared" si="9"/>
        <v>0</v>
      </c>
      <c r="T30" s="34"/>
      <c r="U30" s="35">
        <f t="shared" si="23"/>
        <v>0</v>
      </c>
      <c r="V30" s="21"/>
      <c r="W30" s="35">
        <f t="shared" si="24"/>
        <v>0</v>
      </c>
      <c r="X30" s="21"/>
      <c r="Y30" s="21">
        <f t="shared" si="25"/>
        <v>0</v>
      </c>
      <c r="Z30" s="26">
        <f>E30+G30+I30+M30+O30+S30+U30+W30+Y30+K30+Q30</f>
        <v>1.5824175824175823</v>
      </c>
    </row>
    <row r="31" spans="1:26" x14ac:dyDescent="0.25">
      <c r="A31" s="45" t="s">
        <v>47</v>
      </c>
      <c r="B31" s="31" t="s">
        <v>66</v>
      </c>
      <c r="C31" s="31">
        <v>2563</v>
      </c>
      <c r="D31" s="21"/>
      <c r="E31" s="26">
        <f t="shared" si="0"/>
        <v>0</v>
      </c>
      <c r="F31" s="21"/>
      <c r="G31" s="32">
        <f t="shared" si="19"/>
        <v>0</v>
      </c>
      <c r="H31" s="21">
        <v>2563</v>
      </c>
      <c r="I31" s="32">
        <f t="shared" si="20"/>
        <v>5.1260000000000003</v>
      </c>
      <c r="J31" s="27">
        <f t="shared" si="3"/>
        <v>2563</v>
      </c>
      <c r="K31" s="33">
        <f t="shared" si="21"/>
        <v>20.504000000000001</v>
      </c>
      <c r="L31" s="24">
        <f t="shared" si="14"/>
        <v>0</v>
      </c>
      <c r="M31" s="32">
        <f t="shared" si="22"/>
        <v>0</v>
      </c>
      <c r="N31" s="21"/>
      <c r="O31" s="26">
        <f t="shared" si="7"/>
        <v>0</v>
      </c>
      <c r="P31" s="30"/>
      <c r="Q31" s="58">
        <f t="shared" si="16"/>
        <v>0</v>
      </c>
      <c r="R31" s="21"/>
      <c r="S31" s="26">
        <f t="shared" si="9"/>
        <v>0</v>
      </c>
      <c r="T31" s="21"/>
      <c r="U31" s="35">
        <f t="shared" si="23"/>
        <v>0</v>
      </c>
      <c r="V31" s="21">
        <v>4</v>
      </c>
      <c r="W31" s="35">
        <f t="shared" si="24"/>
        <v>12</v>
      </c>
      <c r="X31" s="21"/>
      <c r="Y31" s="21">
        <f t="shared" si="25"/>
        <v>0</v>
      </c>
      <c r="Z31" s="26">
        <f t="shared" si="17"/>
        <v>37.630000000000003</v>
      </c>
    </row>
    <row r="32" spans="1:26" x14ac:dyDescent="0.25">
      <c r="A32" s="45">
        <v>105</v>
      </c>
      <c r="B32" s="31" t="s">
        <v>67</v>
      </c>
      <c r="C32" s="31">
        <v>954</v>
      </c>
      <c r="D32" s="21">
        <v>943</v>
      </c>
      <c r="E32" s="26">
        <f t="shared" si="0"/>
        <v>10.362637362637363</v>
      </c>
      <c r="F32" s="21">
        <v>174</v>
      </c>
      <c r="G32" s="32">
        <f t="shared" si="19"/>
        <v>3.9545454545454546</v>
      </c>
      <c r="H32" s="21"/>
      <c r="I32" s="32">
        <f t="shared" si="20"/>
        <v>0</v>
      </c>
      <c r="J32" s="27">
        <f t="shared" si="3"/>
        <v>0</v>
      </c>
      <c r="K32" s="33">
        <f t="shared" si="21"/>
        <v>0</v>
      </c>
      <c r="L32" s="24">
        <f t="shared" si="14"/>
        <v>188.60000000000002</v>
      </c>
      <c r="M32" s="32">
        <f t="shared" si="22"/>
        <v>2.0725274725274727</v>
      </c>
      <c r="N32" s="21">
        <v>22</v>
      </c>
      <c r="O32" s="26">
        <f t="shared" si="7"/>
        <v>0.44</v>
      </c>
      <c r="P32" s="30"/>
      <c r="Q32" s="58">
        <f t="shared" si="16"/>
        <v>0</v>
      </c>
      <c r="R32" s="21">
        <v>2</v>
      </c>
      <c r="S32" s="26">
        <f t="shared" si="9"/>
        <v>1</v>
      </c>
      <c r="T32" s="21">
        <v>1</v>
      </c>
      <c r="U32" s="35">
        <f t="shared" si="23"/>
        <v>3</v>
      </c>
      <c r="V32" s="21"/>
      <c r="W32" s="35">
        <f t="shared" si="24"/>
        <v>0</v>
      </c>
      <c r="X32" s="21">
        <v>2</v>
      </c>
      <c r="Y32" s="21">
        <f t="shared" si="25"/>
        <v>6</v>
      </c>
      <c r="Z32" s="26">
        <f t="shared" si="17"/>
        <v>26.829710289710292</v>
      </c>
    </row>
    <row r="33" spans="1:26" x14ac:dyDescent="0.25">
      <c r="A33" s="45">
        <v>104</v>
      </c>
      <c r="B33" s="31" t="s">
        <v>68</v>
      </c>
      <c r="C33" s="31">
        <v>528</v>
      </c>
      <c r="D33" s="21">
        <v>528</v>
      </c>
      <c r="E33" s="26">
        <f t="shared" si="0"/>
        <v>5.802197802197802</v>
      </c>
      <c r="F33" s="21">
        <v>108</v>
      </c>
      <c r="G33" s="32">
        <f t="shared" si="19"/>
        <v>2.4545454545454546</v>
      </c>
      <c r="H33" s="21"/>
      <c r="I33" s="32">
        <f t="shared" si="20"/>
        <v>0</v>
      </c>
      <c r="J33" s="27">
        <f t="shared" si="3"/>
        <v>0</v>
      </c>
      <c r="K33" s="33">
        <f t="shared" si="21"/>
        <v>0</v>
      </c>
      <c r="L33" s="24">
        <f t="shared" si="14"/>
        <v>105.60000000000001</v>
      </c>
      <c r="M33" s="32">
        <f t="shared" si="22"/>
        <v>1.1604395604395605</v>
      </c>
      <c r="N33" s="21"/>
      <c r="O33" s="26">
        <f t="shared" si="7"/>
        <v>0</v>
      </c>
      <c r="P33" s="30"/>
      <c r="Q33" s="58">
        <f t="shared" si="16"/>
        <v>0</v>
      </c>
      <c r="R33" s="21"/>
      <c r="S33" s="26">
        <f t="shared" si="9"/>
        <v>0</v>
      </c>
      <c r="T33" s="21"/>
      <c r="U33" s="35">
        <f t="shared" si="23"/>
        <v>0</v>
      </c>
      <c r="V33" s="21"/>
      <c r="W33" s="35">
        <f t="shared" si="24"/>
        <v>0</v>
      </c>
      <c r="X33" s="21"/>
      <c r="Y33" s="21">
        <f t="shared" si="25"/>
        <v>0</v>
      </c>
      <c r="Z33" s="26">
        <f t="shared" si="17"/>
        <v>9.417182817182816</v>
      </c>
    </row>
    <row r="34" spans="1:26" x14ac:dyDescent="0.25">
      <c r="A34" s="45">
        <v>103</v>
      </c>
      <c r="B34" s="31" t="s">
        <v>69</v>
      </c>
      <c r="C34" s="31">
        <v>943</v>
      </c>
      <c r="D34" s="21">
        <v>943</v>
      </c>
      <c r="E34" s="26">
        <f t="shared" si="0"/>
        <v>10.362637362637363</v>
      </c>
      <c r="F34" s="21">
        <v>108</v>
      </c>
      <c r="G34" s="32">
        <f t="shared" si="19"/>
        <v>2.4545454545454546</v>
      </c>
      <c r="H34" s="21"/>
      <c r="I34" s="32">
        <f t="shared" si="20"/>
        <v>0</v>
      </c>
      <c r="J34" s="27">
        <f t="shared" si="3"/>
        <v>0</v>
      </c>
      <c r="K34" s="33">
        <f t="shared" si="21"/>
        <v>0</v>
      </c>
      <c r="L34" s="24">
        <f t="shared" si="14"/>
        <v>188.60000000000002</v>
      </c>
      <c r="M34" s="32">
        <f t="shared" si="22"/>
        <v>2.0725274725274727</v>
      </c>
      <c r="N34" s="21">
        <v>8</v>
      </c>
      <c r="O34" s="26">
        <f t="shared" si="7"/>
        <v>0.16</v>
      </c>
      <c r="P34" s="30"/>
      <c r="Q34" s="58">
        <f t="shared" si="16"/>
        <v>0</v>
      </c>
      <c r="R34" s="21">
        <v>1</v>
      </c>
      <c r="S34" s="26">
        <f t="shared" si="9"/>
        <v>0.5</v>
      </c>
      <c r="T34" s="21"/>
      <c r="U34" s="35">
        <f t="shared" si="23"/>
        <v>0</v>
      </c>
      <c r="V34" s="21"/>
      <c r="W34" s="35">
        <f t="shared" si="24"/>
        <v>0</v>
      </c>
      <c r="X34" s="21">
        <v>1</v>
      </c>
      <c r="Y34" s="21">
        <f t="shared" si="25"/>
        <v>3</v>
      </c>
      <c r="Z34" s="26">
        <f t="shared" si="17"/>
        <v>18.549710289710291</v>
      </c>
    </row>
    <row r="35" spans="1:26" x14ac:dyDescent="0.25">
      <c r="A35" s="45" t="s">
        <v>51</v>
      </c>
      <c r="B35" s="31" t="s">
        <v>70</v>
      </c>
      <c r="C35" s="31">
        <v>44</v>
      </c>
      <c r="D35" s="21">
        <v>44</v>
      </c>
      <c r="E35" s="26">
        <f t="shared" si="0"/>
        <v>0.48351648351648352</v>
      </c>
      <c r="F35" s="21">
        <v>15</v>
      </c>
      <c r="G35" s="32">
        <f t="shared" si="19"/>
        <v>0.34090909090909088</v>
      </c>
      <c r="H35" s="21"/>
      <c r="I35" s="32">
        <f t="shared" si="20"/>
        <v>0</v>
      </c>
      <c r="J35" s="27">
        <f t="shared" si="3"/>
        <v>0</v>
      </c>
      <c r="K35" s="33">
        <f t="shared" si="21"/>
        <v>0</v>
      </c>
      <c r="L35" s="24">
        <f t="shared" si="14"/>
        <v>8.8000000000000007</v>
      </c>
      <c r="M35" s="32">
        <f t="shared" si="22"/>
        <v>9.6703296703296707E-2</v>
      </c>
      <c r="N35" s="21">
        <v>19</v>
      </c>
      <c r="O35" s="26">
        <f t="shared" si="7"/>
        <v>0.38</v>
      </c>
      <c r="P35" s="30"/>
      <c r="Q35" s="58">
        <f t="shared" si="16"/>
        <v>0</v>
      </c>
      <c r="R35" s="21"/>
      <c r="S35" s="26">
        <f t="shared" si="9"/>
        <v>0</v>
      </c>
      <c r="T35" s="21"/>
      <c r="U35" s="35">
        <f t="shared" si="23"/>
        <v>0</v>
      </c>
      <c r="V35" s="21"/>
      <c r="W35" s="35">
        <f t="shared" si="24"/>
        <v>0</v>
      </c>
      <c r="X35" s="21"/>
      <c r="Y35" s="21">
        <f t="shared" si="25"/>
        <v>0</v>
      </c>
      <c r="Z35" s="26">
        <f t="shared" si="17"/>
        <v>1.3011288711288711</v>
      </c>
    </row>
    <row r="36" spans="1:26" x14ac:dyDescent="0.25">
      <c r="A36" s="45">
        <v>102</v>
      </c>
      <c r="B36" s="31" t="s">
        <v>32</v>
      </c>
      <c r="C36" s="31">
        <v>792</v>
      </c>
      <c r="D36" s="21">
        <v>792</v>
      </c>
      <c r="E36" s="26">
        <f t="shared" si="0"/>
        <v>8.7032967032967026</v>
      </c>
      <c r="F36" s="21">
        <v>108</v>
      </c>
      <c r="G36" s="32">
        <f t="shared" si="19"/>
        <v>2.4545454545454546</v>
      </c>
      <c r="H36" s="21"/>
      <c r="I36" s="32">
        <f t="shared" si="20"/>
        <v>0</v>
      </c>
      <c r="J36" s="27">
        <f t="shared" si="3"/>
        <v>0</v>
      </c>
      <c r="K36" s="33">
        <f t="shared" si="21"/>
        <v>0</v>
      </c>
      <c r="L36" s="24">
        <f t="shared" si="14"/>
        <v>158.4</v>
      </c>
      <c r="M36" s="32">
        <f t="shared" si="22"/>
        <v>1.7406593406593407</v>
      </c>
      <c r="N36" s="21">
        <v>22</v>
      </c>
      <c r="O36" s="26">
        <f t="shared" si="7"/>
        <v>0.44</v>
      </c>
      <c r="P36" s="30"/>
      <c r="Q36" s="58">
        <f t="shared" si="16"/>
        <v>0</v>
      </c>
      <c r="R36" s="21">
        <v>2</v>
      </c>
      <c r="S36" s="26">
        <f t="shared" si="9"/>
        <v>1</v>
      </c>
      <c r="T36" s="21"/>
      <c r="U36" s="35">
        <v>0</v>
      </c>
      <c r="V36" s="21"/>
      <c r="W36" s="35">
        <f t="shared" si="24"/>
        <v>0</v>
      </c>
      <c r="X36" s="21">
        <v>1</v>
      </c>
      <c r="Y36" s="21">
        <f t="shared" si="25"/>
        <v>3</v>
      </c>
      <c r="Z36" s="26">
        <f t="shared" si="17"/>
        <v>17.3385014985015</v>
      </c>
    </row>
    <row r="37" spans="1:26" x14ac:dyDescent="0.25">
      <c r="A37" s="45">
        <v>101</v>
      </c>
      <c r="B37" s="31" t="s">
        <v>71</v>
      </c>
      <c r="C37" s="31">
        <v>728</v>
      </c>
      <c r="D37" s="21">
        <v>84</v>
      </c>
      <c r="E37" s="26">
        <f t="shared" si="0"/>
        <v>0.92307692307692313</v>
      </c>
      <c r="F37" s="21">
        <v>644</v>
      </c>
      <c r="G37" s="32">
        <f t="shared" si="19"/>
        <v>14.636363636363637</v>
      </c>
      <c r="H37" s="21"/>
      <c r="I37" s="32">
        <f t="shared" si="20"/>
        <v>0</v>
      </c>
      <c r="J37" s="27">
        <f t="shared" si="3"/>
        <v>0</v>
      </c>
      <c r="K37" s="33">
        <f t="shared" si="21"/>
        <v>0</v>
      </c>
      <c r="L37" s="24">
        <f t="shared" si="14"/>
        <v>16.8</v>
      </c>
      <c r="M37" s="32">
        <f t="shared" si="22"/>
        <v>0.18461538461538463</v>
      </c>
      <c r="N37" s="21">
        <v>43</v>
      </c>
      <c r="O37" s="26">
        <f t="shared" si="7"/>
        <v>0.86</v>
      </c>
      <c r="P37" s="30"/>
      <c r="Q37" s="58">
        <f t="shared" si="16"/>
        <v>0</v>
      </c>
      <c r="R37" s="21"/>
      <c r="S37" s="26">
        <f t="shared" si="9"/>
        <v>0</v>
      </c>
      <c r="T37" s="21"/>
      <c r="U37" s="35">
        <f t="shared" si="23"/>
        <v>0</v>
      </c>
      <c r="V37" s="21"/>
      <c r="W37" s="35">
        <f t="shared" si="24"/>
        <v>0</v>
      </c>
      <c r="X37" s="21">
        <v>2</v>
      </c>
      <c r="Y37" s="21">
        <f t="shared" si="25"/>
        <v>6</v>
      </c>
      <c r="Z37" s="26">
        <f t="shared" si="17"/>
        <v>22.604055944055943</v>
      </c>
    </row>
    <row r="38" spans="1:26" x14ac:dyDescent="0.25">
      <c r="A38" s="45" t="s">
        <v>51</v>
      </c>
      <c r="B38" s="31" t="s">
        <v>72</v>
      </c>
      <c r="C38" s="31">
        <v>180</v>
      </c>
      <c r="D38" s="21"/>
      <c r="E38" s="26">
        <f t="shared" si="0"/>
        <v>0</v>
      </c>
      <c r="F38" s="21">
        <v>66</v>
      </c>
      <c r="G38" s="32">
        <f t="shared" si="19"/>
        <v>1.5</v>
      </c>
      <c r="H38" s="21">
        <v>180</v>
      </c>
      <c r="I38" s="32">
        <f t="shared" si="20"/>
        <v>0.36</v>
      </c>
      <c r="J38" s="27">
        <f t="shared" si="3"/>
        <v>180</v>
      </c>
      <c r="K38" s="33">
        <f t="shared" si="21"/>
        <v>1.44</v>
      </c>
      <c r="L38" s="24">
        <f t="shared" si="14"/>
        <v>0</v>
      </c>
      <c r="M38" s="32">
        <f t="shared" si="22"/>
        <v>0</v>
      </c>
      <c r="N38" s="21">
        <v>112</v>
      </c>
      <c r="O38" s="26">
        <f t="shared" si="7"/>
        <v>2.2400000000000002</v>
      </c>
      <c r="P38" s="30"/>
      <c r="Q38" s="58">
        <f t="shared" si="16"/>
        <v>0</v>
      </c>
      <c r="R38" s="21"/>
      <c r="S38" s="26">
        <f t="shared" si="9"/>
        <v>0</v>
      </c>
      <c r="T38" s="21"/>
      <c r="U38" s="35">
        <f t="shared" si="23"/>
        <v>0</v>
      </c>
      <c r="V38" s="21"/>
      <c r="W38" s="35">
        <f t="shared" si="24"/>
        <v>0</v>
      </c>
      <c r="X38" s="21"/>
      <c r="Y38" s="21">
        <f t="shared" si="25"/>
        <v>0</v>
      </c>
      <c r="Z38" s="26">
        <f t="shared" si="17"/>
        <v>5.5399999999999991</v>
      </c>
    </row>
    <row r="39" spans="1:26" x14ac:dyDescent="0.25">
      <c r="A39" s="45">
        <v>114</v>
      </c>
      <c r="B39" s="31" t="s">
        <v>73</v>
      </c>
      <c r="C39" s="31">
        <v>144</v>
      </c>
      <c r="D39" s="21">
        <v>144</v>
      </c>
      <c r="E39" s="26">
        <f t="shared" si="0"/>
        <v>1.5824175824175823</v>
      </c>
      <c r="F39" s="21"/>
      <c r="G39" s="32">
        <f t="shared" si="19"/>
        <v>0</v>
      </c>
      <c r="H39" s="21"/>
      <c r="I39" s="32">
        <f t="shared" si="20"/>
        <v>0</v>
      </c>
      <c r="J39" s="27">
        <f t="shared" si="3"/>
        <v>0</v>
      </c>
      <c r="K39" s="33">
        <f t="shared" si="21"/>
        <v>0</v>
      </c>
      <c r="L39" s="24">
        <f t="shared" si="14"/>
        <v>28.8</v>
      </c>
      <c r="M39" s="32">
        <f t="shared" si="22"/>
        <v>0.31648351648351647</v>
      </c>
      <c r="N39" s="21">
        <v>12</v>
      </c>
      <c r="O39" s="26">
        <f t="shared" si="7"/>
        <v>0.24</v>
      </c>
      <c r="P39" s="30"/>
      <c r="Q39" s="58">
        <f t="shared" si="16"/>
        <v>0</v>
      </c>
      <c r="R39" s="21"/>
      <c r="S39" s="26">
        <f t="shared" si="9"/>
        <v>0</v>
      </c>
      <c r="T39" s="21"/>
      <c r="U39" s="35">
        <f t="shared" si="23"/>
        <v>0</v>
      </c>
      <c r="V39" s="21"/>
      <c r="W39" s="35">
        <f t="shared" si="24"/>
        <v>0</v>
      </c>
      <c r="X39" s="21"/>
      <c r="Y39" s="21">
        <f t="shared" si="25"/>
        <v>0</v>
      </c>
      <c r="Z39" s="26">
        <f>E39+G39+I39+M39+O39+S39+U39+W39+Y39+K39+Q39</f>
        <v>2.1389010989010986</v>
      </c>
    </row>
    <row r="40" spans="1:26" x14ac:dyDescent="0.25">
      <c r="A40" s="45" t="s">
        <v>74</v>
      </c>
      <c r="B40" s="31" t="s">
        <v>75</v>
      </c>
      <c r="C40" s="31">
        <v>253</v>
      </c>
      <c r="D40" s="21">
        <v>253</v>
      </c>
      <c r="E40" s="26">
        <f t="shared" si="0"/>
        <v>2.7802197802197801</v>
      </c>
      <c r="F40" s="21"/>
      <c r="G40" s="32">
        <f t="shared" si="19"/>
        <v>0</v>
      </c>
      <c r="H40" s="21"/>
      <c r="I40" s="32">
        <f t="shared" si="20"/>
        <v>0</v>
      </c>
      <c r="J40" s="27">
        <f t="shared" si="3"/>
        <v>0</v>
      </c>
      <c r="K40" s="33">
        <f t="shared" si="21"/>
        <v>0</v>
      </c>
      <c r="L40" s="24">
        <f t="shared" si="14"/>
        <v>50.6</v>
      </c>
      <c r="M40" s="32">
        <f t="shared" si="22"/>
        <v>0.55604395604395607</v>
      </c>
      <c r="N40" s="21">
        <v>4</v>
      </c>
      <c r="O40" s="26">
        <f t="shared" si="7"/>
        <v>0.08</v>
      </c>
      <c r="P40" s="30"/>
      <c r="Q40" s="58">
        <f t="shared" si="16"/>
        <v>0</v>
      </c>
      <c r="R40" s="21"/>
      <c r="S40" s="26">
        <f t="shared" si="9"/>
        <v>0</v>
      </c>
      <c r="T40" s="21"/>
      <c r="U40" s="35">
        <f t="shared" si="23"/>
        <v>0</v>
      </c>
      <c r="V40" s="21"/>
      <c r="W40" s="35">
        <f t="shared" si="24"/>
        <v>0</v>
      </c>
      <c r="X40" s="21">
        <v>1</v>
      </c>
      <c r="Y40" s="21">
        <f t="shared" si="25"/>
        <v>3</v>
      </c>
      <c r="Z40" s="26">
        <f>E40+G40+I40+M40+O40+S40+U40+W40+Y40+K40+Q40</f>
        <v>6.416263736263736</v>
      </c>
    </row>
    <row r="41" spans="1:26" x14ac:dyDescent="0.25">
      <c r="A41" s="45" t="s">
        <v>76</v>
      </c>
      <c r="B41" s="31" t="s">
        <v>45</v>
      </c>
      <c r="C41" s="31">
        <v>15</v>
      </c>
      <c r="D41" s="21"/>
      <c r="E41" s="26">
        <f t="shared" si="0"/>
        <v>0</v>
      </c>
      <c r="F41" s="21"/>
      <c r="G41" s="32">
        <f t="shared" si="19"/>
        <v>0</v>
      </c>
      <c r="H41" s="21"/>
      <c r="I41" s="32">
        <f t="shared" si="20"/>
        <v>0</v>
      </c>
      <c r="J41" s="27">
        <f t="shared" si="3"/>
        <v>0</v>
      </c>
      <c r="K41" s="33">
        <f t="shared" si="21"/>
        <v>0</v>
      </c>
      <c r="L41" s="24">
        <f t="shared" si="14"/>
        <v>0</v>
      </c>
      <c r="M41" s="32">
        <f t="shared" si="22"/>
        <v>0</v>
      </c>
      <c r="N41" s="21">
        <v>5</v>
      </c>
      <c r="O41" s="26">
        <f t="shared" si="7"/>
        <v>0.1</v>
      </c>
      <c r="P41" s="30"/>
      <c r="Q41" s="58">
        <f t="shared" si="16"/>
        <v>0</v>
      </c>
      <c r="R41" s="21"/>
      <c r="S41" s="26">
        <f t="shared" si="9"/>
        <v>0</v>
      </c>
      <c r="T41" s="21">
        <v>1</v>
      </c>
      <c r="U41" s="35">
        <f t="shared" si="23"/>
        <v>3</v>
      </c>
      <c r="V41" s="21"/>
      <c r="W41" s="35">
        <f t="shared" si="24"/>
        <v>0</v>
      </c>
      <c r="X41" s="21"/>
      <c r="Y41" s="21">
        <f t="shared" si="25"/>
        <v>0</v>
      </c>
      <c r="Z41" s="26">
        <f t="shared" ref="Z41:Z62" si="26">E41+G41+I41+M41+O41+S41+U41+W41+Y41+K41+Q41</f>
        <v>3.1</v>
      </c>
    </row>
    <row r="42" spans="1:26" x14ac:dyDescent="0.25">
      <c r="A42" s="45">
        <v>112</v>
      </c>
      <c r="B42" s="31" t="s">
        <v>32</v>
      </c>
      <c r="C42" s="31">
        <v>770</v>
      </c>
      <c r="D42" s="21">
        <v>770</v>
      </c>
      <c r="E42" s="26">
        <f t="shared" si="0"/>
        <v>8.4615384615384617</v>
      </c>
      <c r="F42" s="21">
        <v>152</v>
      </c>
      <c r="G42" s="32">
        <f t="shared" si="19"/>
        <v>3.4545454545454546</v>
      </c>
      <c r="H42" s="21"/>
      <c r="I42" s="32">
        <f t="shared" si="20"/>
        <v>0</v>
      </c>
      <c r="J42" s="27">
        <f t="shared" si="3"/>
        <v>0</v>
      </c>
      <c r="K42" s="33">
        <f t="shared" si="21"/>
        <v>0</v>
      </c>
      <c r="L42" s="24">
        <f t="shared" si="14"/>
        <v>154</v>
      </c>
      <c r="M42" s="32">
        <f t="shared" si="22"/>
        <v>1.6923076923076923</v>
      </c>
      <c r="N42" s="21"/>
      <c r="O42" s="26">
        <f t="shared" si="7"/>
        <v>0</v>
      </c>
      <c r="P42" s="30"/>
      <c r="Q42" s="58">
        <f t="shared" si="16"/>
        <v>0</v>
      </c>
      <c r="R42" s="21">
        <v>2</v>
      </c>
      <c r="S42" s="26">
        <f t="shared" si="9"/>
        <v>1</v>
      </c>
      <c r="T42" s="21"/>
      <c r="U42" s="35">
        <f t="shared" si="23"/>
        <v>0</v>
      </c>
      <c r="V42" s="21"/>
      <c r="W42" s="35">
        <f t="shared" si="24"/>
        <v>0</v>
      </c>
      <c r="X42" s="21">
        <v>1</v>
      </c>
      <c r="Y42" s="21">
        <f t="shared" si="25"/>
        <v>3</v>
      </c>
      <c r="Z42" s="26">
        <f t="shared" si="26"/>
        <v>17.608391608391607</v>
      </c>
    </row>
    <row r="43" spans="1:26" x14ac:dyDescent="0.25">
      <c r="A43" s="45">
        <v>111</v>
      </c>
      <c r="B43" s="31" t="s">
        <v>77</v>
      </c>
      <c r="C43" s="31">
        <v>770</v>
      </c>
      <c r="D43" s="21">
        <v>770</v>
      </c>
      <c r="E43" s="26">
        <f t="shared" si="0"/>
        <v>8.4615384615384617</v>
      </c>
      <c r="F43" s="21">
        <v>40</v>
      </c>
      <c r="G43" s="32">
        <f t="shared" si="19"/>
        <v>0.90909090909090906</v>
      </c>
      <c r="H43" s="21"/>
      <c r="I43" s="32">
        <f t="shared" si="20"/>
        <v>0</v>
      </c>
      <c r="J43" s="27">
        <f t="shared" si="3"/>
        <v>0</v>
      </c>
      <c r="K43" s="33">
        <f t="shared" si="21"/>
        <v>0</v>
      </c>
      <c r="L43" s="24">
        <f t="shared" si="14"/>
        <v>154</v>
      </c>
      <c r="M43" s="32">
        <f t="shared" si="22"/>
        <v>1.6923076923076923</v>
      </c>
      <c r="N43" s="21">
        <v>8</v>
      </c>
      <c r="O43" s="26">
        <f t="shared" si="7"/>
        <v>0.16</v>
      </c>
      <c r="P43" s="30"/>
      <c r="Q43" s="58">
        <f t="shared" si="16"/>
        <v>0</v>
      </c>
      <c r="R43" s="21">
        <v>1</v>
      </c>
      <c r="S43" s="26">
        <f t="shared" si="9"/>
        <v>0.5</v>
      </c>
      <c r="T43" s="21"/>
      <c r="U43" s="35">
        <f t="shared" si="23"/>
        <v>0</v>
      </c>
      <c r="V43" s="21"/>
      <c r="W43" s="35">
        <f t="shared" si="24"/>
        <v>0</v>
      </c>
      <c r="X43" s="21">
        <v>1</v>
      </c>
      <c r="Y43" s="21">
        <f t="shared" si="25"/>
        <v>3</v>
      </c>
      <c r="Z43" s="26">
        <f t="shared" si="26"/>
        <v>14.722937062937062</v>
      </c>
    </row>
    <row r="44" spans="1:26" x14ac:dyDescent="0.25">
      <c r="A44" s="45">
        <v>110</v>
      </c>
      <c r="B44" s="31" t="s">
        <v>32</v>
      </c>
      <c r="C44" s="31">
        <v>770</v>
      </c>
      <c r="D44" s="21">
        <v>770</v>
      </c>
      <c r="E44" s="26">
        <f t="shared" si="0"/>
        <v>8.4615384615384617</v>
      </c>
      <c r="F44" s="21">
        <v>108</v>
      </c>
      <c r="G44" s="32">
        <f t="shared" si="19"/>
        <v>2.4545454545454546</v>
      </c>
      <c r="H44" s="21"/>
      <c r="I44" s="32">
        <f t="shared" si="20"/>
        <v>0</v>
      </c>
      <c r="J44" s="27">
        <f t="shared" si="3"/>
        <v>0</v>
      </c>
      <c r="K44" s="33">
        <f t="shared" si="21"/>
        <v>0</v>
      </c>
      <c r="L44" s="24">
        <f t="shared" si="14"/>
        <v>154</v>
      </c>
      <c r="M44" s="32">
        <f t="shared" si="22"/>
        <v>1.6923076923076923</v>
      </c>
      <c r="N44" s="21">
        <v>8</v>
      </c>
      <c r="O44" s="26">
        <f t="shared" si="7"/>
        <v>0.16</v>
      </c>
      <c r="P44" s="30"/>
      <c r="Q44" s="58">
        <f t="shared" si="16"/>
        <v>0</v>
      </c>
      <c r="R44" s="21">
        <v>1</v>
      </c>
      <c r="S44" s="26">
        <f t="shared" si="9"/>
        <v>0.5</v>
      </c>
      <c r="T44" s="21"/>
      <c r="U44" s="35">
        <f t="shared" si="23"/>
        <v>0</v>
      </c>
      <c r="V44" s="21"/>
      <c r="W44" s="35">
        <f t="shared" si="24"/>
        <v>0</v>
      </c>
      <c r="X44" s="21">
        <v>1</v>
      </c>
      <c r="Y44" s="21">
        <f t="shared" si="25"/>
        <v>3</v>
      </c>
      <c r="Z44" s="26">
        <f t="shared" si="26"/>
        <v>16.26839160839161</v>
      </c>
    </row>
    <row r="45" spans="1:26" x14ac:dyDescent="0.25">
      <c r="A45" s="45">
        <v>109</v>
      </c>
      <c r="B45" s="31" t="s">
        <v>78</v>
      </c>
      <c r="C45" s="31">
        <v>805</v>
      </c>
      <c r="D45" s="21">
        <v>805</v>
      </c>
      <c r="E45" s="26">
        <f t="shared" si="0"/>
        <v>8.8461538461538467</v>
      </c>
      <c r="F45" s="21">
        <v>80</v>
      </c>
      <c r="G45" s="32">
        <f t="shared" si="19"/>
        <v>1.8181818181818181</v>
      </c>
      <c r="H45" s="21"/>
      <c r="I45" s="32">
        <f t="shared" si="20"/>
        <v>0</v>
      </c>
      <c r="J45" s="27">
        <f t="shared" si="3"/>
        <v>0</v>
      </c>
      <c r="K45" s="33">
        <f t="shared" si="21"/>
        <v>0</v>
      </c>
      <c r="L45" s="24">
        <f t="shared" si="14"/>
        <v>161</v>
      </c>
      <c r="M45" s="32">
        <f t="shared" si="22"/>
        <v>1.7692307692307692</v>
      </c>
      <c r="N45" s="21">
        <v>16</v>
      </c>
      <c r="O45" s="26">
        <f t="shared" si="7"/>
        <v>0.32</v>
      </c>
      <c r="P45" s="30"/>
      <c r="Q45" s="58">
        <f t="shared" si="16"/>
        <v>0</v>
      </c>
      <c r="R45" s="21">
        <v>2</v>
      </c>
      <c r="S45" s="26">
        <f t="shared" si="9"/>
        <v>1</v>
      </c>
      <c r="T45" s="21"/>
      <c r="U45" s="35">
        <f t="shared" si="23"/>
        <v>0</v>
      </c>
      <c r="V45" s="21"/>
      <c r="W45" s="35">
        <f t="shared" si="24"/>
        <v>0</v>
      </c>
      <c r="X45" s="21">
        <v>1</v>
      </c>
      <c r="Y45" s="21">
        <f t="shared" si="25"/>
        <v>3</v>
      </c>
      <c r="Z45" s="26">
        <f t="shared" si="26"/>
        <v>16.753566433566434</v>
      </c>
    </row>
    <row r="46" spans="1:26" x14ac:dyDescent="0.25">
      <c r="A46" s="45">
        <v>108</v>
      </c>
      <c r="B46" s="31" t="s">
        <v>79</v>
      </c>
      <c r="C46" s="31">
        <v>180</v>
      </c>
      <c r="D46" s="21">
        <v>180</v>
      </c>
      <c r="E46" s="26">
        <f t="shared" si="0"/>
        <v>1.9780219780219781</v>
      </c>
      <c r="F46" s="21">
        <v>15</v>
      </c>
      <c r="G46" s="32">
        <f t="shared" si="19"/>
        <v>0.34090909090909088</v>
      </c>
      <c r="H46" s="21"/>
      <c r="I46" s="32">
        <f t="shared" si="20"/>
        <v>0</v>
      </c>
      <c r="J46" s="27">
        <f t="shared" si="3"/>
        <v>0</v>
      </c>
      <c r="K46" s="33">
        <f t="shared" si="21"/>
        <v>0</v>
      </c>
      <c r="L46" s="24">
        <f t="shared" si="14"/>
        <v>36</v>
      </c>
      <c r="M46" s="32">
        <f t="shared" si="22"/>
        <v>0.39560439560439559</v>
      </c>
      <c r="N46" s="21">
        <v>3</v>
      </c>
      <c r="O46" s="26">
        <f t="shared" si="7"/>
        <v>0.06</v>
      </c>
      <c r="P46" s="30"/>
      <c r="Q46" s="58">
        <f t="shared" si="16"/>
        <v>0</v>
      </c>
      <c r="R46" s="21"/>
      <c r="S46" s="26">
        <f t="shared" si="9"/>
        <v>0</v>
      </c>
      <c r="T46" s="21"/>
      <c r="U46" s="35">
        <f t="shared" si="23"/>
        <v>0</v>
      </c>
      <c r="V46" s="21"/>
      <c r="W46" s="35">
        <f t="shared" si="24"/>
        <v>0</v>
      </c>
      <c r="X46" s="21"/>
      <c r="Y46" s="21">
        <f t="shared" si="25"/>
        <v>0</v>
      </c>
      <c r="Z46" s="26">
        <f t="shared" si="26"/>
        <v>2.7745354645354645</v>
      </c>
    </row>
    <row r="47" spans="1:26" x14ac:dyDescent="0.25">
      <c r="A47" s="45">
        <v>107</v>
      </c>
      <c r="B47" s="31" t="s">
        <v>32</v>
      </c>
      <c r="C47" s="31">
        <v>805</v>
      </c>
      <c r="D47" s="21">
        <v>805</v>
      </c>
      <c r="E47" s="26">
        <f t="shared" si="0"/>
        <v>8.8461538461538467</v>
      </c>
      <c r="F47" s="21">
        <v>40</v>
      </c>
      <c r="G47" s="32">
        <f t="shared" si="19"/>
        <v>0.90909090909090906</v>
      </c>
      <c r="H47" s="21"/>
      <c r="I47" s="32">
        <f t="shared" si="20"/>
        <v>0</v>
      </c>
      <c r="J47" s="27">
        <f t="shared" si="3"/>
        <v>0</v>
      </c>
      <c r="K47" s="33">
        <f t="shared" si="21"/>
        <v>0</v>
      </c>
      <c r="L47" s="24">
        <f t="shared" si="14"/>
        <v>161</v>
      </c>
      <c r="M47" s="32">
        <f t="shared" si="22"/>
        <v>1.7692307692307692</v>
      </c>
      <c r="N47" s="21">
        <v>8</v>
      </c>
      <c r="O47" s="26">
        <f t="shared" si="7"/>
        <v>0.16</v>
      </c>
      <c r="P47" s="30"/>
      <c r="Q47" s="58">
        <f t="shared" si="16"/>
        <v>0</v>
      </c>
      <c r="R47" s="21">
        <v>1</v>
      </c>
      <c r="S47" s="26">
        <f t="shared" si="9"/>
        <v>0.5</v>
      </c>
      <c r="T47" s="21"/>
      <c r="U47" s="35">
        <f t="shared" si="23"/>
        <v>0</v>
      </c>
      <c r="V47" s="21"/>
      <c r="W47" s="35">
        <f t="shared" si="24"/>
        <v>0</v>
      </c>
      <c r="X47" s="21">
        <v>1</v>
      </c>
      <c r="Y47" s="21">
        <f t="shared" si="25"/>
        <v>3</v>
      </c>
      <c r="Z47" s="26">
        <f t="shared" si="26"/>
        <v>15.184475524475523</v>
      </c>
    </row>
    <row r="48" spans="1:26" x14ac:dyDescent="0.25">
      <c r="A48" s="45" t="s">
        <v>49</v>
      </c>
      <c r="B48" s="31" t="s">
        <v>80</v>
      </c>
      <c r="C48" s="31">
        <v>120</v>
      </c>
      <c r="D48" s="21">
        <v>120</v>
      </c>
      <c r="E48" s="26">
        <f t="shared" si="0"/>
        <v>1.3186813186813187</v>
      </c>
      <c r="F48" s="21"/>
      <c r="G48" s="32">
        <f t="shared" si="19"/>
        <v>0</v>
      </c>
      <c r="H48" s="21"/>
      <c r="I48" s="32">
        <f t="shared" si="20"/>
        <v>0</v>
      </c>
      <c r="J48" s="27">
        <f t="shared" si="3"/>
        <v>0</v>
      </c>
      <c r="K48" s="33">
        <f t="shared" si="21"/>
        <v>0</v>
      </c>
      <c r="L48" s="24">
        <f t="shared" si="14"/>
        <v>24</v>
      </c>
      <c r="M48" s="32">
        <f t="shared" si="22"/>
        <v>0.26373626373626374</v>
      </c>
      <c r="N48" s="21"/>
      <c r="O48" s="26">
        <f t="shared" si="7"/>
        <v>0</v>
      </c>
      <c r="P48" s="30"/>
      <c r="Q48" s="58">
        <f t="shared" si="16"/>
        <v>0</v>
      </c>
      <c r="R48" s="21"/>
      <c r="S48" s="26">
        <f t="shared" si="9"/>
        <v>0</v>
      </c>
      <c r="T48" s="21"/>
      <c r="U48" s="35">
        <f t="shared" si="23"/>
        <v>0</v>
      </c>
      <c r="V48" s="21"/>
      <c r="W48" s="35">
        <f t="shared" si="24"/>
        <v>0</v>
      </c>
      <c r="X48" s="21"/>
      <c r="Y48" s="21">
        <f t="shared" si="25"/>
        <v>0</v>
      </c>
      <c r="Z48" s="26">
        <f t="shared" si="26"/>
        <v>1.5824175824175823</v>
      </c>
    </row>
    <row r="49" spans="1:26" x14ac:dyDescent="0.25">
      <c r="A49" s="45" t="s">
        <v>49</v>
      </c>
      <c r="B49" s="31" t="s">
        <v>81</v>
      </c>
      <c r="C49" s="31">
        <v>144</v>
      </c>
      <c r="D49" s="21">
        <v>144</v>
      </c>
      <c r="E49" s="26">
        <f t="shared" si="0"/>
        <v>1.5824175824175823</v>
      </c>
      <c r="F49" s="21"/>
      <c r="G49" s="32">
        <f t="shared" si="19"/>
        <v>0</v>
      </c>
      <c r="H49" s="21"/>
      <c r="I49" s="32">
        <f t="shared" si="20"/>
        <v>0</v>
      </c>
      <c r="J49" s="27">
        <f t="shared" si="3"/>
        <v>0</v>
      </c>
      <c r="K49" s="33">
        <f t="shared" si="21"/>
        <v>0</v>
      </c>
      <c r="L49" s="24">
        <f t="shared" si="14"/>
        <v>28.8</v>
      </c>
      <c r="M49" s="32">
        <f t="shared" si="22"/>
        <v>0.31648351648351647</v>
      </c>
      <c r="N49" s="21">
        <v>36</v>
      </c>
      <c r="O49" s="26">
        <f t="shared" si="7"/>
        <v>0.72</v>
      </c>
      <c r="P49" s="30"/>
      <c r="Q49" s="58">
        <f t="shared" si="16"/>
        <v>0</v>
      </c>
      <c r="R49" s="21"/>
      <c r="S49" s="26">
        <f t="shared" si="9"/>
        <v>0</v>
      </c>
      <c r="T49" s="21"/>
      <c r="U49" s="35">
        <f t="shared" si="23"/>
        <v>0</v>
      </c>
      <c r="V49" s="21"/>
      <c r="W49" s="35">
        <f t="shared" si="24"/>
        <v>0</v>
      </c>
      <c r="X49" s="21"/>
      <c r="Y49" s="21">
        <f t="shared" si="25"/>
        <v>0</v>
      </c>
      <c r="Z49" s="26">
        <f t="shared" si="26"/>
        <v>2.618901098901099</v>
      </c>
    </row>
    <row r="50" spans="1:26" x14ac:dyDescent="0.25">
      <c r="A50" s="45" t="s">
        <v>53</v>
      </c>
      <c r="B50" s="31" t="s">
        <v>82</v>
      </c>
      <c r="C50" s="31">
        <v>207</v>
      </c>
      <c r="D50" s="21"/>
      <c r="E50" s="26">
        <f t="shared" si="0"/>
        <v>0</v>
      </c>
      <c r="F50" s="21"/>
      <c r="G50" s="32">
        <f t="shared" si="19"/>
        <v>0</v>
      </c>
      <c r="H50" s="21"/>
      <c r="I50" s="32">
        <f t="shared" si="20"/>
        <v>0</v>
      </c>
      <c r="J50" s="27">
        <f t="shared" si="3"/>
        <v>0</v>
      </c>
      <c r="K50" s="33">
        <f t="shared" si="21"/>
        <v>0</v>
      </c>
      <c r="L50" s="24">
        <f t="shared" si="14"/>
        <v>0</v>
      </c>
      <c r="M50" s="32">
        <f t="shared" si="22"/>
        <v>0</v>
      </c>
      <c r="N50" s="21">
        <v>5</v>
      </c>
      <c r="O50" s="26">
        <f t="shared" si="7"/>
        <v>0.1</v>
      </c>
      <c r="P50" s="30"/>
      <c r="Q50" s="58">
        <f t="shared" si="16"/>
        <v>0</v>
      </c>
      <c r="R50" s="21"/>
      <c r="S50" s="26">
        <f t="shared" si="9"/>
        <v>0</v>
      </c>
      <c r="T50" s="21">
        <v>3</v>
      </c>
      <c r="U50" s="35">
        <f t="shared" si="23"/>
        <v>9</v>
      </c>
      <c r="V50" s="21"/>
      <c r="W50" s="35">
        <f t="shared" si="24"/>
        <v>0</v>
      </c>
      <c r="X50" s="21">
        <v>2</v>
      </c>
      <c r="Y50" s="21">
        <f t="shared" si="25"/>
        <v>6</v>
      </c>
      <c r="Z50" s="26">
        <f t="shared" si="26"/>
        <v>15.1</v>
      </c>
    </row>
    <row r="51" spans="1:26" x14ac:dyDescent="0.25">
      <c r="A51" s="45" t="s">
        <v>53</v>
      </c>
      <c r="B51" s="31" t="s">
        <v>83</v>
      </c>
      <c r="C51" s="31">
        <v>207</v>
      </c>
      <c r="D51" s="21"/>
      <c r="E51" s="26">
        <f t="shared" si="0"/>
        <v>0</v>
      </c>
      <c r="F51" s="21"/>
      <c r="G51" s="32">
        <f t="shared" si="19"/>
        <v>0</v>
      </c>
      <c r="H51" s="21"/>
      <c r="I51" s="32">
        <f t="shared" si="20"/>
        <v>0</v>
      </c>
      <c r="J51" s="27">
        <f t="shared" si="3"/>
        <v>0</v>
      </c>
      <c r="K51" s="33">
        <f t="shared" si="21"/>
        <v>0</v>
      </c>
      <c r="L51" s="24">
        <f t="shared" si="14"/>
        <v>0</v>
      </c>
      <c r="M51" s="32">
        <f t="shared" si="22"/>
        <v>0</v>
      </c>
      <c r="N51" s="21">
        <v>5</v>
      </c>
      <c r="O51" s="26">
        <f t="shared" si="7"/>
        <v>0.1</v>
      </c>
      <c r="P51" s="30"/>
      <c r="Q51" s="58">
        <f t="shared" si="16"/>
        <v>0</v>
      </c>
      <c r="R51" s="21"/>
      <c r="S51" s="26">
        <f t="shared" si="9"/>
        <v>0</v>
      </c>
      <c r="T51" s="21">
        <v>5</v>
      </c>
      <c r="U51" s="35">
        <f t="shared" si="23"/>
        <v>15</v>
      </c>
      <c r="V51" s="21"/>
      <c r="W51" s="35">
        <f t="shared" si="24"/>
        <v>0</v>
      </c>
      <c r="X51" s="21">
        <v>3</v>
      </c>
      <c r="Y51" s="21">
        <f t="shared" si="25"/>
        <v>9</v>
      </c>
      <c r="Z51" s="26">
        <f t="shared" si="26"/>
        <v>24.1</v>
      </c>
    </row>
    <row r="52" spans="1:26" x14ac:dyDescent="0.25">
      <c r="A52" s="45">
        <v>200</v>
      </c>
      <c r="B52" s="31" t="s">
        <v>84</v>
      </c>
      <c r="C52" s="31">
        <v>210</v>
      </c>
      <c r="D52" s="21">
        <v>210</v>
      </c>
      <c r="E52" s="26">
        <f t="shared" si="0"/>
        <v>2.3076923076923075</v>
      </c>
      <c r="F52" s="21"/>
      <c r="G52" s="32">
        <f t="shared" si="19"/>
        <v>0</v>
      </c>
      <c r="H52" s="21"/>
      <c r="I52" s="32">
        <f t="shared" si="20"/>
        <v>0</v>
      </c>
      <c r="J52" s="27">
        <f t="shared" si="3"/>
        <v>0</v>
      </c>
      <c r="K52" s="33">
        <f t="shared" si="21"/>
        <v>0</v>
      </c>
      <c r="L52" s="24">
        <f t="shared" si="14"/>
        <v>42</v>
      </c>
      <c r="M52" s="32">
        <f t="shared" si="22"/>
        <v>0.46153846153846156</v>
      </c>
      <c r="N52" s="21">
        <v>2</v>
      </c>
      <c r="O52" s="26">
        <f t="shared" si="7"/>
        <v>0.04</v>
      </c>
      <c r="P52" s="30"/>
      <c r="Q52" s="58">
        <f t="shared" si="16"/>
        <v>0</v>
      </c>
      <c r="R52" s="21">
        <v>1</v>
      </c>
      <c r="S52" s="26">
        <f t="shared" si="9"/>
        <v>0.5</v>
      </c>
      <c r="T52" s="21"/>
      <c r="U52" s="35">
        <f t="shared" si="23"/>
        <v>0</v>
      </c>
      <c r="V52" s="21"/>
      <c r="W52" s="35">
        <f t="shared" si="24"/>
        <v>0</v>
      </c>
      <c r="X52" s="21"/>
      <c r="Y52" s="21">
        <f t="shared" si="25"/>
        <v>0</v>
      </c>
      <c r="Z52" s="26">
        <f t="shared" si="26"/>
        <v>3.3092307692307692</v>
      </c>
    </row>
    <row r="53" spans="1:26" x14ac:dyDescent="0.25">
      <c r="A53" s="45" t="s">
        <v>85</v>
      </c>
      <c r="B53" s="31" t="s">
        <v>45</v>
      </c>
      <c r="C53" s="31">
        <v>16</v>
      </c>
      <c r="D53" s="21"/>
      <c r="E53" s="26">
        <f t="shared" si="0"/>
        <v>0</v>
      </c>
      <c r="F53" s="21"/>
      <c r="G53" s="32">
        <f t="shared" si="19"/>
        <v>0</v>
      </c>
      <c r="H53" s="21"/>
      <c r="I53" s="32">
        <f t="shared" si="20"/>
        <v>0</v>
      </c>
      <c r="J53" s="27">
        <f t="shared" si="3"/>
        <v>0</v>
      </c>
      <c r="K53" s="33">
        <f t="shared" si="21"/>
        <v>0</v>
      </c>
      <c r="L53" s="24">
        <f t="shared" si="14"/>
        <v>0</v>
      </c>
      <c r="M53" s="32">
        <f t="shared" si="22"/>
        <v>0</v>
      </c>
      <c r="N53" s="21">
        <v>2.5</v>
      </c>
      <c r="O53" s="26">
        <f t="shared" si="7"/>
        <v>0.05</v>
      </c>
      <c r="P53" s="30"/>
      <c r="Q53" s="58">
        <f t="shared" si="16"/>
        <v>0</v>
      </c>
      <c r="R53" s="21"/>
      <c r="S53" s="26">
        <f t="shared" si="9"/>
        <v>0</v>
      </c>
      <c r="T53" s="21">
        <v>1</v>
      </c>
      <c r="U53" s="35">
        <f t="shared" si="23"/>
        <v>3</v>
      </c>
      <c r="V53" s="21"/>
      <c r="W53" s="35">
        <f t="shared" si="24"/>
        <v>0</v>
      </c>
      <c r="X53" s="21">
        <v>1</v>
      </c>
      <c r="Y53" s="21">
        <f t="shared" si="25"/>
        <v>3</v>
      </c>
      <c r="Z53" s="26">
        <f t="shared" si="26"/>
        <v>6.05</v>
      </c>
    </row>
    <row r="54" spans="1:26" x14ac:dyDescent="0.25">
      <c r="A54" s="45">
        <v>202</v>
      </c>
      <c r="B54" s="31" t="s">
        <v>32</v>
      </c>
      <c r="C54" s="31">
        <v>805</v>
      </c>
      <c r="D54" s="21">
        <v>805</v>
      </c>
      <c r="E54" s="26">
        <f t="shared" si="0"/>
        <v>8.8461538461538467</v>
      </c>
      <c r="F54" s="21">
        <v>108</v>
      </c>
      <c r="G54" s="32">
        <f>F54/44</f>
        <v>2.4545454545454546</v>
      </c>
      <c r="H54" s="21"/>
      <c r="I54" s="32">
        <f t="shared" si="20"/>
        <v>0</v>
      </c>
      <c r="J54" s="27">
        <f t="shared" si="3"/>
        <v>0</v>
      </c>
      <c r="K54" s="33">
        <f t="shared" si="21"/>
        <v>0</v>
      </c>
      <c r="L54" s="24">
        <f t="shared" si="14"/>
        <v>161</v>
      </c>
      <c r="M54" s="32">
        <f t="shared" si="22"/>
        <v>1.7692307692307692</v>
      </c>
      <c r="N54" s="21">
        <v>8</v>
      </c>
      <c r="O54" s="26">
        <f t="shared" si="7"/>
        <v>0.16</v>
      </c>
      <c r="P54" s="30"/>
      <c r="Q54" s="58">
        <f t="shared" si="16"/>
        <v>0</v>
      </c>
      <c r="R54" s="21">
        <v>1</v>
      </c>
      <c r="S54" s="26">
        <f t="shared" si="9"/>
        <v>0.5</v>
      </c>
      <c r="T54" s="21"/>
      <c r="U54" s="35">
        <f t="shared" si="23"/>
        <v>0</v>
      </c>
      <c r="V54" s="21"/>
      <c r="W54" s="35">
        <f t="shared" si="24"/>
        <v>0</v>
      </c>
      <c r="X54" s="21"/>
      <c r="Y54" s="21">
        <f t="shared" si="25"/>
        <v>0</v>
      </c>
      <c r="Z54" s="26">
        <f t="shared" si="26"/>
        <v>13.72993006993007</v>
      </c>
    </row>
    <row r="55" spans="1:26" x14ac:dyDescent="0.25">
      <c r="A55" s="45">
        <v>201</v>
      </c>
      <c r="B55" s="31" t="s">
        <v>32</v>
      </c>
      <c r="C55" s="31">
        <v>805</v>
      </c>
      <c r="D55" s="21">
        <v>805</v>
      </c>
      <c r="E55" s="26">
        <f t="shared" si="0"/>
        <v>8.8461538461538467</v>
      </c>
      <c r="F55" s="21">
        <v>120</v>
      </c>
      <c r="G55" s="32">
        <f>F55/44</f>
        <v>2.7272727272727271</v>
      </c>
      <c r="H55" s="21"/>
      <c r="I55" s="32">
        <f t="shared" si="20"/>
        <v>0</v>
      </c>
      <c r="J55" s="27">
        <f t="shared" si="3"/>
        <v>0</v>
      </c>
      <c r="K55" s="33">
        <f t="shared" si="21"/>
        <v>0</v>
      </c>
      <c r="L55" s="24">
        <f t="shared" si="14"/>
        <v>161</v>
      </c>
      <c r="M55" s="32">
        <f t="shared" si="22"/>
        <v>1.7692307692307692</v>
      </c>
      <c r="N55" s="21">
        <v>16</v>
      </c>
      <c r="O55" s="26">
        <f t="shared" si="7"/>
        <v>0.32</v>
      </c>
      <c r="P55" s="30"/>
      <c r="Q55" s="58">
        <f t="shared" si="16"/>
        <v>0</v>
      </c>
      <c r="R55" s="21">
        <v>1</v>
      </c>
      <c r="S55" s="26">
        <f t="shared" si="9"/>
        <v>0.5</v>
      </c>
      <c r="T55" s="21"/>
      <c r="U55" s="35">
        <f t="shared" si="23"/>
        <v>0</v>
      </c>
      <c r="V55" s="21"/>
      <c r="W55" s="35">
        <f t="shared" si="24"/>
        <v>0</v>
      </c>
      <c r="X55" s="21">
        <v>1</v>
      </c>
      <c r="Y55" s="21">
        <f t="shared" si="25"/>
        <v>3</v>
      </c>
      <c r="Z55" s="26">
        <f t="shared" si="26"/>
        <v>17.162657342657344</v>
      </c>
    </row>
    <row r="56" spans="1:26" x14ac:dyDescent="0.25">
      <c r="A56" s="45" t="s">
        <v>53</v>
      </c>
      <c r="B56" s="31" t="s">
        <v>86</v>
      </c>
      <c r="C56" s="31">
        <v>207</v>
      </c>
      <c r="D56" s="21"/>
      <c r="E56" s="26">
        <f t="shared" si="0"/>
        <v>0</v>
      </c>
      <c r="F56" s="21"/>
      <c r="G56" s="32">
        <f t="shared" si="19"/>
        <v>0</v>
      </c>
      <c r="H56" s="21"/>
      <c r="I56" s="32">
        <f t="shared" si="20"/>
        <v>0</v>
      </c>
      <c r="J56" s="27">
        <f t="shared" si="3"/>
        <v>0</v>
      </c>
      <c r="K56" s="33">
        <f t="shared" si="21"/>
        <v>0</v>
      </c>
      <c r="L56" s="24">
        <f t="shared" si="14"/>
        <v>0</v>
      </c>
      <c r="M56" s="32">
        <f t="shared" si="22"/>
        <v>0</v>
      </c>
      <c r="N56" s="21">
        <v>5</v>
      </c>
      <c r="O56" s="26">
        <f t="shared" si="7"/>
        <v>0.1</v>
      </c>
      <c r="P56" s="30"/>
      <c r="Q56" s="58">
        <f t="shared" si="16"/>
        <v>0</v>
      </c>
      <c r="R56" s="21"/>
      <c r="S56" s="26">
        <f t="shared" si="9"/>
        <v>0</v>
      </c>
      <c r="T56" s="21">
        <v>3</v>
      </c>
      <c r="U56" s="35">
        <f t="shared" si="23"/>
        <v>9</v>
      </c>
      <c r="V56" s="21"/>
      <c r="W56" s="35">
        <f t="shared" si="24"/>
        <v>0</v>
      </c>
      <c r="X56" s="21">
        <v>2</v>
      </c>
      <c r="Y56" s="21">
        <f t="shared" si="25"/>
        <v>6</v>
      </c>
      <c r="Z56" s="26">
        <f t="shared" si="26"/>
        <v>15.1</v>
      </c>
    </row>
    <row r="57" spans="1:26" x14ac:dyDescent="0.25">
      <c r="A57" s="45" t="s">
        <v>53</v>
      </c>
      <c r="B57" s="31" t="s">
        <v>87</v>
      </c>
      <c r="C57" s="31">
        <v>207</v>
      </c>
      <c r="D57" s="21"/>
      <c r="E57" s="26">
        <f t="shared" si="0"/>
        <v>0</v>
      </c>
      <c r="F57" s="21"/>
      <c r="G57" s="32">
        <f t="shared" si="19"/>
        <v>0</v>
      </c>
      <c r="H57" s="21"/>
      <c r="I57" s="32">
        <f t="shared" si="20"/>
        <v>0</v>
      </c>
      <c r="J57" s="27">
        <f t="shared" si="3"/>
        <v>0</v>
      </c>
      <c r="K57" s="33">
        <f t="shared" si="21"/>
        <v>0</v>
      </c>
      <c r="L57" s="24">
        <f t="shared" si="14"/>
        <v>0</v>
      </c>
      <c r="M57" s="32">
        <f t="shared" si="22"/>
        <v>0</v>
      </c>
      <c r="N57" s="21"/>
      <c r="O57" s="26">
        <f t="shared" si="7"/>
        <v>0</v>
      </c>
      <c r="P57" s="30"/>
      <c r="Q57" s="58">
        <f t="shared" si="16"/>
        <v>0</v>
      </c>
      <c r="R57" s="21"/>
      <c r="S57" s="26">
        <f t="shared" si="9"/>
        <v>0</v>
      </c>
      <c r="T57" s="21">
        <v>5</v>
      </c>
      <c r="U57" s="35">
        <f t="shared" si="23"/>
        <v>15</v>
      </c>
      <c r="V57" s="21"/>
      <c r="W57" s="35">
        <f t="shared" si="24"/>
        <v>0</v>
      </c>
      <c r="X57" s="21">
        <v>3</v>
      </c>
      <c r="Y57" s="21">
        <f t="shared" si="25"/>
        <v>9</v>
      </c>
      <c r="Z57" s="26">
        <f t="shared" si="26"/>
        <v>24</v>
      </c>
    </row>
    <row r="58" spans="1:26" x14ac:dyDescent="0.25">
      <c r="A58" s="45" t="s">
        <v>49</v>
      </c>
      <c r="B58" s="31" t="s">
        <v>88</v>
      </c>
      <c r="C58" s="31">
        <v>108</v>
      </c>
      <c r="D58" s="21">
        <v>108</v>
      </c>
      <c r="E58" s="26">
        <f t="shared" si="0"/>
        <v>1.1868131868131868</v>
      </c>
      <c r="F58" s="21"/>
      <c r="G58" s="32">
        <f t="shared" si="19"/>
        <v>0</v>
      </c>
      <c r="H58" s="21"/>
      <c r="I58" s="32">
        <f t="shared" si="20"/>
        <v>0</v>
      </c>
      <c r="J58" s="27">
        <f t="shared" si="3"/>
        <v>0</v>
      </c>
      <c r="K58" s="33">
        <f t="shared" si="21"/>
        <v>0</v>
      </c>
      <c r="L58" s="24">
        <f t="shared" si="14"/>
        <v>21.6</v>
      </c>
      <c r="M58" s="32">
        <f t="shared" si="22"/>
        <v>0.23736263736263738</v>
      </c>
      <c r="N58" s="21">
        <v>36</v>
      </c>
      <c r="O58" s="26">
        <f t="shared" si="7"/>
        <v>0.72</v>
      </c>
      <c r="P58" s="30"/>
      <c r="Q58" s="58">
        <f t="shared" si="16"/>
        <v>0</v>
      </c>
      <c r="R58" s="21"/>
      <c r="S58" s="26">
        <f t="shared" si="9"/>
        <v>0</v>
      </c>
      <c r="T58" s="21"/>
      <c r="U58" s="35">
        <f t="shared" si="23"/>
        <v>0</v>
      </c>
      <c r="V58" s="21"/>
      <c r="W58" s="35">
        <f t="shared" si="24"/>
        <v>0</v>
      </c>
      <c r="X58" s="21"/>
      <c r="Y58" s="21">
        <f t="shared" si="25"/>
        <v>0</v>
      </c>
      <c r="Z58" s="26">
        <f t="shared" si="26"/>
        <v>2.1441758241758242</v>
      </c>
    </row>
    <row r="59" spans="1:26" x14ac:dyDescent="0.25">
      <c r="A59" s="45">
        <v>208</v>
      </c>
      <c r="B59" s="31" t="s">
        <v>32</v>
      </c>
      <c r="C59" s="31">
        <v>805</v>
      </c>
      <c r="D59" s="21">
        <v>805</v>
      </c>
      <c r="E59" s="26">
        <f t="shared" si="0"/>
        <v>8.8461538461538467</v>
      </c>
      <c r="F59" s="21">
        <v>108</v>
      </c>
      <c r="G59" s="32">
        <f t="shared" si="19"/>
        <v>2.4545454545454546</v>
      </c>
      <c r="H59" s="21"/>
      <c r="I59" s="32">
        <f t="shared" si="20"/>
        <v>0</v>
      </c>
      <c r="J59" s="27">
        <f t="shared" si="3"/>
        <v>0</v>
      </c>
      <c r="K59" s="33">
        <f t="shared" si="21"/>
        <v>0</v>
      </c>
      <c r="L59" s="24">
        <f t="shared" si="14"/>
        <v>161</v>
      </c>
      <c r="M59" s="32">
        <f t="shared" si="22"/>
        <v>1.7692307692307692</v>
      </c>
      <c r="N59" s="21"/>
      <c r="O59" s="26">
        <f t="shared" si="7"/>
        <v>0</v>
      </c>
      <c r="P59" s="30"/>
      <c r="Q59" s="58">
        <f t="shared" si="16"/>
        <v>0</v>
      </c>
      <c r="R59" s="21">
        <v>1</v>
      </c>
      <c r="S59" s="26">
        <f t="shared" si="9"/>
        <v>0.5</v>
      </c>
      <c r="T59" s="21"/>
      <c r="U59" s="35">
        <f t="shared" si="23"/>
        <v>0</v>
      </c>
      <c r="V59" s="21"/>
      <c r="W59" s="35">
        <f t="shared" si="24"/>
        <v>0</v>
      </c>
      <c r="X59" s="21">
        <v>1</v>
      </c>
      <c r="Y59" s="21">
        <f t="shared" si="25"/>
        <v>3</v>
      </c>
      <c r="Z59" s="26">
        <f t="shared" si="26"/>
        <v>16.56993006993007</v>
      </c>
    </row>
    <row r="60" spans="1:26" x14ac:dyDescent="0.25">
      <c r="A60" s="45">
        <v>207</v>
      </c>
      <c r="B60" s="31" t="s">
        <v>32</v>
      </c>
      <c r="C60" s="31">
        <v>805</v>
      </c>
      <c r="D60" s="45">
        <v>805</v>
      </c>
      <c r="E60" s="26">
        <f t="shared" si="0"/>
        <v>8.8461538461538467</v>
      </c>
      <c r="F60" s="21">
        <v>108</v>
      </c>
      <c r="G60" s="32">
        <f t="shared" si="19"/>
        <v>2.4545454545454546</v>
      </c>
      <c r="H60" s="21"/>
      <c r="I60" s="32">
        <f>H60/500</f>
        <v>0</v>
      </c>
      <c r="J60" s="27">
        <f t="shared" si="3"/>
        <v>0</v>
      </c>
      <c r="K60" s="33">
        <f t="shared" si="21"/>
        <v>0</v>
      </c>
      <c r="L60" s="24">
        <f t="shared" si="14"/>
        <v>161</v>
      </c>
      <c r="M60" s="32">
        <f t="shared" si="22"/>
        <v>1.7692307692307692</v>
      </c>
      <c r="N60" s="21">
        <v>8</v>
      </c>
      <c r="O60" s="26">
        <f t="shared" si="7"/>
        <v>0.16</v>
      </c>
      <c r="P60" s="30"/>
      <c r="Q60" s="58">
        <f t="shared" si="16"/>
        <v>0</v>
      </c>
      <c r="R60" s="45">
        <v>1</v>
      </c>
      <c r="S60" s="26">
        <f t="shared" si="9"/>
        <v>0.5</v>
      </c>
      <c r="T60" s="45"/>
      <c r="U60" s="35">
        <f t="shared" si="23"/>
        <v>0</v>
      </c>
      <c r="V60" s="45"/>
      <c r="W60" s="35">
        <f t="shared" si="24"/>
        <v>0</v>
      </c>
      <c r="X60" s="21">
        <v>1</v>
      </c>
      <c r="Y60" s="21">
        <f t="shared" si="25"/>
        <v>3</v>
      </c>
      <c r="Z60" s="26">
        <f t="shared" si="26"/>
        <v>16.72993006993007</v>
      </c>
    </row>
    <row r="61" spans="1:26" s="6" customFormat="1" x14ac:dyDescent="0.25">
      <c r="A61" s="36">
        <v>206</v>
      </c>
      <c r="B61" s="37" t="s">
        <v>32</v>
      </c>
      <c r="C61" s="37">
        <v>805</v>
      </c>
      <c r="D61" s="45">
        <v>805</v>
      </c>
      <c r="E61" s="26">
        <f t="shared" si="0"/>
        <v>8.8461538461538467</v>
      </c>
      <c r="F61" s="40">
        <v>108</v>
      </c>
      <c r="G61" s="32">
        <f t="shared" si="19"/>
        <v>2.4545454545454546</v>
      </c>
      <c r="H61" s="40"/>
      <c r="I61" s="32">
        <f>H61/500</f>
        <v>0</v>
      </c>
      <c r="J61" s="27">
        <f t="shared" si="3"/>
        <v>0</v>
      </c>
      <c r="K61" s="33">
        <f t="shared" si="21"/>
        <v>0</v>
      </c>
      <c r="L61" s="24">
        <f t="shared" si="14"/>
        <v>161</v>
      </c>
      <c r="M61" s="32">
        <f t="shared" si="22"/>
        <v>1.7692307692307692</v>
      </c>
      <c r="N61" s="40">
        <v>8</v>
      </c>
      <c r="O61" s="26">
        <f t="shared" si="7"/>
        <v>0.16</v>
      </c>
      <c r="P61" s="30"/>
      <c r="Q61" s="58">
        <f t="shared" si="16"/>
        <v>0</v>
      </c>
      <c r="R61" s="45">
        <v>1</v>
      </c>
      <c r="S61" s="26">
        <f t="shared" si="9"/>
        <v>0.5</v>
      </c>
      <c r="T61" s="45"/>
      <c r="U61" s="35">
        <f t="shared" si="23"/>
        <v>0</v>
      </c>
      <c r="V61" s="45"/>
      <c r="W61" s="35">
        <f t="shared" si="24"/>
        <v>0</v>
      </c>
      <c r="X61" s="45">
        <v>1</v>
      </c>
      <c r="Y61" s="40">
        <f t="shared" si="25"/>
        <v>3</v>
      </c>
      <c r="Z61" s="26">
        <f t="shared" si="26"/>
        <v>16.72993006993007</v>
      </c>
    </row>
    <row r="62" spans="1:26" x14ac:dyDescent="0.25">
      <c r="A62" s="45">
        <v>205</v>
      </c>
      <c r="B62" s="42" t="s">
        <v>89</v>
      </c>
      <c r="C62" s="31">
        <v>759</v>
      </c>
      <c r="D62" s="45">
        <v>759</v>
      </c>
      <c r="E62" s="26">
        <f t="shared" si="0"/>
        <v>8.3406593406593412</v>
      </c>
      <c r="F62" s="45"/>
      <c r="G62" s="32">
        <f t="shared" si="19"/>
        <v>0</v>
      </c>
      <c r="H62" s="47"/>
      <c r="I62" s="32">
        <f t="shared" ref="I62:I69" si="27">H62/500</f>
        <v>0</v>
      </c>
      <c r="J62" s="27">
        <f t="shared" si="3"/>
        <v>0</v>
      </c>
      <c r="K62" s="33">
        <f t="shared" si="21"/>
        <v>0</v>
      </c>
      <c r="L62" s="24">
        <f t="shared" si="14"/>
        <v>151.80000000000001</v>
      </c>
      <c r="M62" s="32">
        <f t="shared" si="22"/>
        <v>1.6681318681318682</v>
      </c>
      <c r="N62" s="45">
        <v>8</v>
      </c>
      <c r="O62" s="26">
        <f t="shared" si="7"/>
        <v>0.16</v>
      </c>
      <c r="P62" s="30"/>
      <c r="Q62" s="58">
        <f t="shared" si="16"/>
        <v>0</v>
      </c>
      <c r="R62" s="45"/>
      <c r="S62" s="26">
        <f t="shared" si="9"/>
        <v>0</v>
      </c>
      <c r="T62" s="45"/>
      <c r="U62" s="35">
        <f t="shared" si="23"/>
        <v>0</v>
      </c>
      <c r="V62" s="45"/>
      <c r="W62" s="35">
        <f t="shared" si="24"/>
        <v>0</v>
      </c>
      <c r="X62" s="45"/>
      <c r="Y62" s="40">
        <f t="shared" si="25"/>
        <v>0</v>
      </c>
      <c r="Z62" s="26">
        <f t="shared" si="26"/>
        <v>10.168791208791209</v>
      </c>
    </row>
    <row r="63" spans="1:26" x14ac:dyDescent="0.25">
      <c r="A63" s="86" t="s">
        <v>0</v>
      </c>
      <c r="B63" s="86" t="s">
        <v>1</v>
      </c>
      <c r="C63" s="87" t="s">
        <v>29</v>
      </c>
      <c r="D63" s="83" t="s">
        <v>5</v>
      </c>
      <c r="E63" s="83"/>
      <c r="F63" s="83" t="s">
        <v>2</v>
      </c>
      <c r="G63" s="83"/>
      <c r="H63" s="83" t="s">
        <v>23</v>
      </c>
      <c r="I63" s="83"/>
      <c r="J63" s="85" t="s">
        <v>3</v>
      </c>
      <c r="K63" s="85"/>
      <c r="L63" s="83" t="s">
        <v>18</v>
      </c>
      <c r="M63" s="83"/>
      <c r="N63" s="83" t="s">
        <v>26</v>
      </c>
      <c r="O63" s="83"/>
      <c r="P63" s="90" t="s">
        <v>34</v>
      </c>
      <c r="Q63" s="91"/>
      <c r="R63" s="83" t="s">
        <v>25</v>
      </c>
      <c r="S63" s="83"/>
      <c r="T63" s="83" t="s">
        <v>4</v>
      </c>
      <c r="U63" s="83"/>
      <c r="V63" s="83" t="s">
        <v>13</v>
      </c>
      <c r="W63" s="83"/>
      <c r="X63" s="83" t="s">
        <v>14</v>
      </c>
      <c r="Y63" s="83"/>
      <c r="Z63" s="45" t="s">
        <v>21</v>
      </c>
    </row>
    <row r="64" spans="1:26" x14ac:dyDescent="0.25">
      <c r="A64" s="86"/>
      <c r="B64" s="86"/>
      <c r="C64" s="88"/>
      <c r="D64" s="83" t="s">
        <v>6</v>
      </c>
      <c r="E64" s="83"/>
      <c r="F64" s="83" t="s">
        <v>7</v>
      </c>
      <c r="G64" s="83"/>
      <c r="H64" s="83" t="s">
        <v>12</v>
      </c>
      <c r="I64" s="83"/>
      <c r="J64" s="85" t="s">
        <v>8</v>
      </c>
      <c r="K64" s="85"/>
      <c r="L64" s="83" t="s">
        <v>6</v>
      </c>
      <c r="M64" s="83"/>
      <c r="N64" s="83" t="s">
        <v>9</v>
      </c>
      <c r="O64" s="83"/>
      <c r="P64" s="90" t="s">
        <v>37</v>
      </c>
      <c r="Q64" s="91"/>
      <c r="R64" s="83" t="s">
        <v>10</v>
      </c>
      <c r="S64" s="83"/>
      <c r="T64" s="83" t="s">
        <v>11</v>
      </c>
      <c r="U64" s="83"/>
      <c r="V64" s="83" t="s">
        <v>11</v>
      </c>
      <c r="W64" s="83"/>
      <c r="X64" s="83" t="s">
        <v>11</v>
      </c>
      <c r="Y64" s="83"/>
      <c r="Z64" s="45"/>
    </row>
    <row r="65" spans="1:26" x14ac:dyDescent="0.25">
      <c r="A65" s="86"/>
      <c r="B65" s="86"/>
      <c r="C65" s="88"/>
      <c r="D65" s="84" t="s">
        <v>15</v>
      </c>
      <c r="E65" s="84"/>
      <c r="F65" s="84" t="s">
        <v>15</v>
      </c>
      <c r="G65" s="84"/>
      <c r="H65" s="84" t="s">
        <v>15</v>
      </c>
      <c r="I65" s="84"/>
      <c r="J65" s="84" t="s">
        <v>15</v>
      </c>
      <c r="K65" s="84"/>
      <c r="L65" s="84" t="s">
        <v>15</v>
      </c>
      <c r="M65" s="84"/>
      <c r="N65" s="84" t="s">
        <v>15</v>
      </c>
      <c r="O65" s="84"/>
      <c r="P65" s="53" t="s">
        <v>15</v>
      </c>
      <c r="Q65" s="53" t="s">
        <v>15</v>
      </c>
      <c r="R65" s="43" t="s">
        <v>15</v>
      </c>
      <c r="S65" s="43" t="s">
        <v>15</v>
      </c>
      <c r="T65" s="84" t="s">
        <v>15</v>
      </c>
      <c r="U65" s="84"/>
      <c r="V65" s="84" t="s">
        <v>15</v>
      </c>
      <c r="W65" s="84"/>
      <c r="X65" s="84" t="s">
        <v>15</v>
      </c>
      <c r="Y65" s="84"/>
      <c r="Z65" s="43"/>
    </row>
    <row r="66" spans="1:26" x14ac:dyDescent="0.25">
      <c r="A66" s="86"/>
      <c r="B66" s="86"/>
      <c r="C66" s="89"/>
      <c r="D66" s="43" t="s">
        <v>16</v>
      </c>
      <c r="E66" s="43" t="s">
        <v>17</v>
      </c>
      <c r="F66" s="43" t="s">
        <v>16</v>
      </c>
      <c r="G66" s="43" t="s">
        <v>17</v>
      </c>
      <c r="H66" s="43" t="s">
        <v>16</v>
      </c>
      <c r="I66" s="43" t="s">
        <v>17</v>
      </c>
      <c r="J66" s="44" t="s">
        <v>16</v>
      </c>
      <c r="K66" s="44" t="s">
        <v>17</v>
      </c>
      <c r="L66" s="43" t="s">
        <v>16</v>
      </c>
      <c r="M66" s="43" t="s">
        <v>17</v>
      </c>
      <c r="N66" s="43" t="s">
        <v>16</v>
      </c>
      <c r="O66" s="43" t="s">
        <v>17</v>
      </c>
      <c r="P66" s="53" t="s">
        <v>35</v>
      </c>
      <c r="Q66" s="53" t="s">
        <v>17</v>
      </c>
      <c r="R66" s="43" t="s">
        <v>20</v>
      </c>
      <c r="S66" s="43" t="s">
        <v>17</v>
      </c>
      <c r="T66" s="43" t="s">
        <v>19</v>
      </c>
      <c r="U66" s="43" t="s">
        <v>17</v>
      </c>
      <c r="V66" s="43" t="s">
        <v>19</v>
      </c>
      <c r="W66" s="43" t="s">
        <v>17</v>
      </c>
      <c r="X66" s="43" t="s">
        <v>19</v>
      </c>
      <c r="Y66" s="43" t="s">
        <v>17</v>
      </c>
      <c r="Z66" s="43" t="s">
        <v>17</v>
      </c>
    </row>
    <row r="67" spans="1:26" x14ac:dyDescent="0.25">
      <c r="A67" s="45">
        <v>204</v>
      </c>
      <c r="B67" s="42" t="s">
        <v>90</v>
      </c>
      <c r="C67" s="31">
        <v>805</v>
      </c>
      <c r="D67" s="45">
        <v>805</v>
      </c>
      <c r="E67" s="32">
        <f t="shared" ref="E67:E114" si="28">D67/91</f>
        <v>8.8461538461538467</v>
      </c>
      <c r="F67" s="45">
        <v>108</v>
      </c>
      <c r="G67" s="32">
        <f t="shared" si="19"/>
        <v>2.4545454545454546</v>
      </c>
      <c r="H67" s="47"/>
      <c r="I67" s="32">
        <f t="shared" si="27"/>
        <v>0</v>
      </c>
      <c r="J67" s="41">
        <f>H67</f>
        <v>0</v>
      </c>
      <c r="K67" s="33">
        <f t="shared" si="21"/>
        <v>0</v>
      </c>
      <c r="L67" s="24">
        <f t="shared" ref="L67:L114" si="29">0.2*D67</f>
        <v>161</v>
      </c>
      <c r="M67" s="32">
        <f t="shared" si="22"/>
        <v>1.7692307692307692</v>
      </c>
      <c r="N67" s="45">
        <v>8</v>
      </c>
      <c r="O67" s="26">
        <f>(N67/50)</f>
        <v>0.16</v>
      </c>
      <c r="P67" s="30"/>
      <c r="Q67" s="26">
        <f>P67*2</f>
        <v>0</v>
      </c>
      <c r="R67" s="45">
        <v>2</v>
      </c>
      <c r="S67" s="26">
        <f t="shared" ref="S67:S114" si="30">(R67*2.5)/5</f>
        <v>1</v>
      </c>
      <c r="T67" s="45"/>
      <c r="U67" s="35">
        <f t="shared" si="23"/>
        <v>0</v>
      </c>
      <c r="V67" s="45"/>
      <c r="W67" s="35">
        <f t="shared" si="24"/>
        <v>0</v>
      </c>
      <c r="X67" s="45">
        <v>1</v>
      </c>
      <c r="Y67" s="40">
        <f t="shared" si="25"/>
        <v>3</v>
      </c>
      <c r="Z67" s="26">
        <f>E67+G67+I67+M67+O67+S67+U67+W67+Y67+K67+Q67</f>
        <v>17.22993006993007</v>
      </c>
    </row>
    <row r="68" spans="1:26" x14ac:dyDescent="0.25">
      <c r="A68" s="45">
        <v>203</v>
      </c>
      <c r="B68" s="42" t="s">
        <v>32</v>
      </c>
      <c r="C68" s="31">
        <v>805</v>
      </c>
      <c r="D68" s="45">
        <v>805</v>
      </c>
      <c r="E68" s="32">
        <f t="shared" si="28"/>
        <v>8.8461538461538467</v>
      </c>
      <c r="F68" s="45">
        <v>108</v>
      </c>
      <c r="G68" s="32">
        <f t="shared" si="19"/>
        <v>2.4545454545454546</v>
      </c>
      <c r="H68" s="47"/>
      <c r="I68" s="32">
        <f t="shared" si="27"/>
        <v>0</v>
      </c>
      <c r="J68" s="50">
        <f t="shared" ref="J68:J114" si="31">H68</f>
        <v>0</v>
      </c>
      <c r="K68" s="33">
        <f t="shared" si="21"/>
        <v>0</v>
      </c>
      <c r="L68" s="24">
        <f t="shared" si="29"/>
        <v>161</v>
      </c>
      <c r="M68" s="32">
        <f t="shared" si="22"/>
        <v>1.7692307692307692</v>
      </c>
      <c r="N68" s="45">
        <v>8</v>
      </c>
      <c r="O68" s="26">
        <f t="shared" ref="O68:O114" si="32">(N68/50)</f>
        <v>0.16</v>
      </c>
      <c r="P68" s="30"/>
      <c r="Q68" s="26">
        <f t="shared" ref="Q68:Q114" si="33">P68*2</f>
        <v>0</v>
      </c>
      <c r="R68" s="45">
        <v>3</v>
      </c>
      <c r="S68" s="26">
        <f t="shared" si="30"/>
        <v>1.5</v>
      </c>
      <c r="T68" s="45"/>
      <c r="U68" s="35">
        <f t="shared" si="23"/>
        <v>0</v>
      </c>
      <c r="V68" s="45"/>
      <c r="W68" s="35">
        <f t="shared" si="24"/>
        <v>0</v>
      </c>
      <c r="X68" s="45">
        <v>1</v>
      </c>
      <c r="Y68" s="40">
        <f t="shared" si="25"/>
        <v>3</v>
      </c>
      <c r="Z68" s="26">
        <f t="shared" ref="Z68:Z114" si="34">E68+G68+I68+M68+O68+S68+U68+W68+Y68+K68+Q68</f>
        <v>17.72993006993007</v>
      </c>
    </row>
    <row r="69" spans="1:26" x14ac:dyDescent="0.25">
      <c r="A69" s="45" t="s">
        <v>47</v>
      </c>
      <c r="B69" s="42" t="s">
        <v>91</v>
      </c>
      <c r="C69" s="31">
        <v>2180</v>
      </c>
      <c r="D69" s="45"/>
      <c r="E69" s="32">
        <f t="shared" si="28"/>
        <v>0</v>
      </c>
      <c r="F69" s="45"/>
      <c r="G69" s="32">
        <f t="shared" si="19"/>
        <v>0</v>
      </c>
      <c r="H69" s="47">
        <v>2180</v>
      </c>
      <c r="I69" s="32">
        <f t="shared" si="27"/>
        <v>4.3600000000000003</v>
      </c>
      <c r="J69" s="50">
        <f t="shared" si="31"/>
        <v>2180</v>
      </c>
      <c r="K69" s="33">
        <f t="shared" si="21"/>
        <v>17.440000000000001</v>
      </c>
      <c r="L69" s="24">
        <f t="shared" si="29"/>
        <v>0</v>
      </c>
      <c r="M69" s="32">
        <f t="shared" si="22"/>
        <v>0</v>
      </c>
      <c r="N69" s="45"/>
      <c r="O69" s="26">
        <f t="shared" si="32"/>
        <v>0</v>
      </c>
      <c r="P69" s="30"/>
      <c r="Q69" s="26">
        <f t="shared" si="33"/>
        <v>0</v>
      </c>
      <c r="R69" s="45"/>
      <c r="S69" s="26">
        <f t="shared" si="30"/>
        <v>0</v>
      </c>
      <c r="T69" s="45"/>
      <c r="U69" s="35">
        <f t="shared" si="23"/>
        <v>0</v>
      </c>
      <c r="V69" s="45">
        <v>4</v>
      </c>
      <c r="W69" s="35">
        <f t="shared" si="24"/>
        <v>12</v>
      </c>
      <c r="X69" s="45"/>
      <c r="Y69" s="40">
        <f t="shared" si="25"/>
        <v>0</v>
      </c>
      <c r="Z69" s="26">
        <f t="shared" si="34"/>
        <v>33.799999999999997</v>
      </c>
    </row>
    <row r="70" spans="1:26" x14ac:dyDescent="0.25">
      <c r="A70" s="38"/>
      <c r="B70" s="39"/>
      <c r="C70" s="39"/>
      <c r="D70" s="45"/>
      <c r="E70" s="32">
        <f t="shared" si="28"/>
        <v>0</v>
      </c>
      <c r="F70" s="45"/>
      <c r="G70" s="32">
        <f t="shared" si="19"/>
        <v>0</v>
      </c>
      <c r="H70" s="47"/>
      <c r="I70" s="32">
        <f t="shared" si="20"/>
        <v>0</v>
      </c>
      <c r="J70" s="50">
        <f t="shared" si="31"/>
        <v>0</v>
      </c>
      <c r="K70" s="33">
        <f t="shared" si="21"/>
        <v>0</v>
      </c>
      <c r="L70" s="24">
        <f t="shared" si="29"/>
        <v>0</v>
      </c>
      <c r="M70" s="32">
        <f t="shared" si="22"/>
        <v>0</v>
      </c>
      <c r="N70" s="45"/>
      <c r="O70" s="26">
        <f t="shared" si="32"/>
        <v>0</v>
      </c>
      <c r="P70" s="30"/>
      <c r="Q70" s="26">
        <f t="shared" si="33"/>
        <v>0</v>
      </c>
      <c r="R70" s="45"/>
      <c r="S70" s="26">
        <f t="shared" si="30"/>
        <v>0</v>
      </c>
      <c r="T70" s="45"/>
      <c r="U70" s="35">
        <f t="shared" si="23"/>
        <v>0</v>
      </c>
      <c r="V70" s="45"/>
      <c r="W70" s="35">
        <f t="shared" si="24"/>
        <v>0</v>
      </c>
      <c r="X70" s="45"/>
      <c r="Y70" s="40">
        <f t="shared" si="25"/>
        <v>0</v>
      </c>
      <c r="Z70" s="26">
        <f t="shared" si="34"/>
        <v>0</v>
      </c>
    </row>
    <row r="71" spans="1:26" x14ac:dyDescent="0.25">
      <c r="A71" s="38"/>
      <c r="B71" s="39"/>
      <c r="C71" s="39"/>
      <c r="D71" s="47"/>
      <c r="E71" s="32">
        <f t="shared" si="28"/>
        <v>0</v>
      </c>
      <c r="F71" s="47"/>
      <c r="G71" s="32">
        <f t="shared" si="19"/>
        <v>0</v>
      </c>
      <c r="H71" s="47"/>
      <c r="I71" s="32">
        <f t="shared" si="20"/>
        <v>0</v>
      </c>
      <c r="J71" s="50">
        <f t="shared" si="31"/>
        <v>0</v>
      </c>
      <c r="K71" s="33">
        <f t="shared" si="21"/>
        <v>0</v>
      </c>
      <c r="L71" s="24">
        <f t="shared" si="29"/>
        <v>0</v>
      </c>
      <c r="M71" s="32">
        <f t="shared" si="22"/>
        <v>0</v>
      </c>
      <c r="N71" s="47"/>
      <c r="O71" s="26">
        <f t="shared" si="32"/>
        <v>0</v>
      </c>
      <c r="P71" s="30"/>
      <c r="Q71" s="26">
        <f t="shared" si="33"/>
        <v>0</v>
      </c>
      <c r="R71" s="47"/>
      <c r="S71" s="26">
        <f t="shared" si="30"/>
        <v>0</v>
      </c>
      <c r="T71" s="47"/>
      <c r="U71" s="35">
        <f t="shared" si="23"/>
        <v>0</v>
      </c>
      <c r="V71" s="47"/>
      <c r="W71" s="35">
        <f t="shared" si="24"/>
        <v>0</v>
      </c>
      <c r="X71" s="47"/>
      <c r="Y71" s="47">
        <f t="shared" si="25"/>
        <v>0</v>
      </c>
      <c r="Z71" s="26">
        <f t="shared" si="34"/>
        <v>0</v>
      </c>
    </row>
    <row r="72" spans="1:26" x14ac:dyDescent="0.25">
      <c r="A72" s="38"/>
      <c r="B72" s="39"/>
      <c r="C72" s="39"/>
      <c r="D72" s="47"/>
      <c r="E72" s="32">
        <f t="shared" si="28"/>
        <v>0</v>
      </c>
      <c r="F72" s="47"/>
      <c r="G72" s="32">
        <f t="shared" si="19"/>
        <v>0</v>
      </c>
      <c r="H72" s="47"/>
      <c r="I72" s="32">
        <f t="shared" si="20"/>
        <v>0</v>
      </c>
      <c r="J72" s="50">
        <f t="shared" si="31"/>
        <v>0</v>
      </c>
      <c r="K72" s="33">
        <f t="shared" si="21"/>
        <v>0</v>
      </c>
      <c r="L72" s="24">
        <f t="shared" si="29"/>
        <v>0</v>
      </c>
      <c r="M72" s="32">
        <f t="shared" si="22"/>
        <v>0</v>
      </c>
      <c r="N72" s="47"/>
      <c r="O72" s="26">
        <f t="shared" si="32"/>
        <v>0</v>
      </c>
      <c r="P72" s="30"/>
      <c r="Q72" s="26">
        <f t="shared" si="33"/>
        <v>0</v>
      </c>
      <c r="R72" s="47"/>
      <c r="S72" s="26">
        <f t="shared" si="30"/>
        <v>0</v>
      </c>
      <c r="T72" s="47"/>
      <c r="U72" s="35">
        <f t="shared" si="23"/>
        <v>0</v>
      </c>
      <c r="V72" s="47"/>
      <c r="W72" s="35">
        <f t="shared" si="24"/>
        <v>0</v>
      </c>
      <c r="X72" s="47"/>
      <c r="Y72" s="47">
        <f t="shared" si="25"/>
        <v>0</v>
      </c>
      <c r="Z72" s="26">
        <f>E72+G72+I72+M72+O72+S72+U72+W72+Y72+K72+Q72</f>
        <v>0</v>
      </c>
    </row>
    <row r="73" spans="1:26" x14ac:dyDescent="0.25">
      <c r="A73" s="38"/>
      <c r="B73" s="39"/>
      <c r="C73" s="39"/>
      <c r="D73" s="47"/>
      <c r="E73" s="32">
        <f t="shared" si="28"/>
        <v>0</v>
      </c>
      <c r="F73" s="47"/>
      <c r="G73" s="32">
        <f t="shared" si="19"/>
        <v>0</v>
      </c>
      <c r="H73" s="47"/>
      <c r="I73" s="32">
        <f t="shared" si="20"/>
        <v>0</v>
      </c>
      <c r="J73" s="50">
        <f t="shared" si="31"/>
        <v>0</v>
      </c>
      <c r="K73" s="33">
        <f t="shared" si="21"/>
        <v>0</v>
      </c>
      <c r="L73" s="24">
        <f t="shared" si="29"/>
        <v>0</v>
      </c>
      <c r="M73" s="32">
        <f t="shared" si="22"/>
        <v>0</v>
      </c>
      <c r="N73" s="47"/>
      <c r="O73" s="26">
        <f t="shared" si="32"/>
        <v>0</v>
      </c>
      <c r="P73" s="30"/>
      <c r="Q73" s="26">
        <f t="shared" si="33"/>
        <v>0</v>
      </c>
      <c r="R73" s="47"/>
      <c r="S73" s="26">
        <f t="shared" si="30"/>
        <v>0</v>
      </c>
      <c r="T73" s="47"/>
      <c r="U73" s="35">
        <f t="shared" si="23"/>
        <v>0</v>
      </c>
      <c r="V73" s="47"/>
      <c r="W73" s="35">
        <f t="shared" si="24"/>
        <v>0</v>
      </c>
      <c r="X73" s="47"/>
      <c r="Y73" s="47">
        <f t="shared" si="25"/>
        <v>0</v>
      </c>
      <c r="Z73" s="26">
        <f t="shared" si="34"/>
        <v>0</v>
      </c>
    </row>
    <row r="74" spans="1:26" x14ac:dyDescent="0.25">
      <c r="A74" s="38"/>
      <c r="B74" s="39"/>
      <c r="C74" s="39"/>
      <c r="D74" s="47"/>
      <c r="E74" s="32">
        <f t="shared" si="28"/>
        <v>0</v>
      </c>
      <c r="F74" s="47"/>
      <c r="G74" s="32">
        <f t="shared" si="19"/>
        <v>0</v>
      </c>
      <c r="H74" s="47"/>
      <c r="I74" s="32">
        <f t="shared" si="20"/>
        <v>0</v>
      </c>
      <c r="J74" s="50">
        <f t="shared" si="31"/>
        <v>0</v>
      </c>
      <c r="K74" s="33">
        <f t="shared" si="21"/>
        <v>0</v>
      </c>
      <c r="L74" s="24">
        <f t="shared" si="29"/>
        <v>0</v>
      </c>
      <c r="M74" s="32">
        <f t="shared" si="22"/>
        <v>0</v>
      </c>
      <c r="N74" s="47"/>
      <c r="O74" s="26">
        <f t="shared" si="32"/>
        <v>0</v>
      </c>
      <c r="P74" s="30"/>
      <c r="Q74" s="26">
        <f t="shared" si="33"/>
        <v>0</v>
      </c>
      <c r="R74" s="47"/>
      <c r="S74" s="26">
        <f t="shared" si="30"/>
        <v>0</v>
      </c>
      <c r="T74" s="47"/>
      <c r="U74" s="35">
        <f t="shared" si="23"/>
        <v>0</v>
      </c>
      <c r="V74" s="47"/>
      <c r="W74" s="35">
        <f t="shared" si="24"/>
        <v>0</v>
      </c>
      <c r="X74" s="47"/>
      <c r="Y74" s="47">
        <f t="shared" si="25"/>
        <v>0</v>
      </c>
      <c r="Z74" s="26">
        <f t="shared" si="34"/>
        <v>0</v>
      </c>
    </row>
    <row r="75" spans="1:26" x14ac:dyDescent="0.25">
      <c r="A75" s="38"/>
      <c r="B75" s="39"/>
      <c r="C75" s="39"/>
      <c r="D75" s="47"/>
      <c r="E75" s="32">
        <f t="shared" si="28"/>
        <v>0</v>
      </c>
      <c r="F75" s="47"/>
      <c r="G75" s="32">
        <f t="shared" si="19"/>
        <v>0</v>
      </c>
      <c r="H75" s="47"/>
      <c r="I75" s="32">
        <f t="shared" si="20"/>
        <v>0</v>
      </c>
      <c r="J75" s="50">
        <f t="shared" si="31"/>
        <v>0</v>
      </c>
      <c r="K75" s="33">
        <f t="shared" si="21"/>
        <v>0</v>
      </c>
      <c r="L75" s="24">
        <f t="shared" si="29"/>
        <v>0</v>
      </c>
      <c r="M75" s="32">
        <f t="shared" si="22"/>
        <v>0</v>
      </c>
      <c r="N75" s="47"/>
      <c r="O75" s="26">
        <f t="shared" si="32"/>
        <v>0</v>
      </c>
      <c r="P75" s="30"/>
      <c r="Q75" s="26">
        <f t="shared" si="33"/>
        <v>0</v>
      </c>
      <c r="R75" s="47"/>
      <c r="S75" s="26">
        <f t="shared" si="30"/>
        <v>0</v>
      </c>
      <c r="T75" s="47"/>
      <c r="U75" s="35">
        <f t="shared" si="23"/>
        <v>0</v>
      </c>
      <c r="V75" s="47"/>
      <c r="W75" s="35">
        <f t="shared" si="24"/>
        <v>0</v>
      </c>
      <c r="X75" s="47"/>
      <c r="Y75" s="47">
        <f t="shared" si="25"/>
        <v>0</v>
      </c>
      <c r="Z75" s="26">
        <f t="shared" si="34"/>
        <v>0</v>
      </c>
    </row>
    <row r="76" spans="1:26" x14ac:dyDescent="0.25">
      <c r="A76" s="38"/>
      <c r="B76" s="39"/>
      <c r="C76" s="39"/>
      <c r="D76" s="47"/>
      <c r="E76" s="32">
        <f t="shared" si="28"/>
        <v>0</v>
      </c>
      <c r="F76" s="47"/>
      <c r="G76" s="32">
        <f t="shared" si="19"/>
        <v>0</v>
      </c>
      <c r="H76" s="47"/>
      <c r="I76" s="32">
        <f t="shared" si="20"/>
        <v>0</v>
      </c>
      <c r="J76" s="50">
        <f t="shared" si="31"/>
        <v>0</v>
      </c>
      <c r="K76" s="33">
        <f t="shared" si="21"/>
        <v>0</v>
      </c>
      <c r="L76" s="24">
        <f t="shared" si="29"/>
        <v>0</v>
      </c>
      <c r="M76" s="32">
        <f t="shared" si="22"/>
        <v>0</v>
      </c>
      <c r="N76" s="47"/>
      <c r="O76" s="26">
        <f t="shared" si="32"/>
        <v>0</v>
      </c>
      <c r="P76" s="30"/>
      <c r="Q76" s="26">
        <f t="shared" si="33"/>
        <v>0</v>
      </c>
      <c r="R76" s="47"/>
      <c r="S76" s="26">
        <f t="shared" si="30"/>
        <v>0</v>
      </c>
      <c r="T76" s="47"/>
      <c r="U76" s="35">
        <f t="shared" si="23"/>
        <v>0</v>
      </c>
      <c r="V76" s="47"/>
      <c r="W76" s="35">
        <f t="shared" si="24"/>
        <v>0</v>
      </c>
      <c r="X76" s="47"/>
      <c r="Y76" s="47">
        <f t="shared" si="25"/>
        <v>0</v>
      </c>
      <c r="Z76" s="26">
        <f t="shared" si="34"/>
        <v>0</v>
      </c>
    </row>
    <row r="77" spans="1:26" x14ac:dyDescent="0.25">
      <c r="A77" s="38"/>
      <c r="B77" s="39"/>
      <c r="C77" s="39"/>
      <c r="D77" s="47"/>
      <c r="E77" s="32">
        <f t="shared" si="28"/>
        <v>0</v>
      </c>
      <c r="F77" s="47"/>
      <c r="G77" s="32">
        <f t="shared" si="19"/>
        <v>0</v>
      </c>
      <c r="H77" s="47"/>
      <c r="I77" s="32">
        <f t="shared" si="20"/>
        <v>0</v>
      </c>
      <c r="J77" s="50">
        <f t="shared" si="31"/>
        <v>0</v>
      </c>
      <c r="K77" s="33">
        <f t="shared" si="21"/>
        <v>0</v>
      </c>
      <c r="L77" s="24">
        <f t="shared" si="29"/>
        <v>0</v>
      </c>
      <c r="M77" s="32">
        <f t="shared" si="22"/>
        <v>0</v>
      </c>
      <c r="N77" s="47"/>
      <c r="O77" s="26">
        <f t="shared" si="32"/>
        <v>0</v>
      </c>
      <c r="P77" s="30"/>
      <c r="Q77" s="26">
        <f t="shared" si="33"/>
        <v>0</v>
      </c>
      <c r="R77" s="47"/>
      <c r="S77" s="26">
        <f t="shared" si="30"/>
        <v>0</v>
      </c>
      <c r="T77" s="47"/>
      <c r="U77" s="35">
        <f t="shared" si="23"/>
        <v>0</v>
      </c>
      <c r="V77" s="47"/>
      <c r="W77" s="35">
        <f t="shared" si="24"/>
        <v>0</v>
      </c>
      <c r="X77" s="47"/>
      <c r="Y77" s="47">
        <f t="shared" si="25"/>
        <v>0</v>
      </c>
      <c r="Z77" s="26">
        <f t="shared" si="34"/>
        <v>0</v>
      </c>
    </row>
    <row r="78" spans="1:26" x14ac:dyDescent="0.25">
      <c r="A78" s="38"/>
      <c r="B78" s="39"/>
      <c r="C78" s="39"/>
      <c r="D78" s="47"/>
      <c r="E78" s="32">
        <f t="shared" si="28"/>
        <v>0</v>
      </c>
      <c r="F78" s="47"/>
      <c r="G78" s="32">
        <f t="shared" si="19"/>
        <v>0</v>
      </c>
      <c r="H78" s="47"/>
      <c r="I78" s="32">
        <f t="shared" si="20"/>
        <v>0</v>
      </c>
      <c r="J78" s="50">
        <f t="shared" si="31"/>
        <v>0</v>
      </c>
      <c r="K78" s="33">
        <f t="shared" si="21"/>
        <v>0</v>
      </c>
      <c r="L78" s="24">
        <f t="shared" si="29"/>
        <v>0</v>
      </c>
      <c r="M78" s="32">
        <f t="shared" si="22"/>
        <v>0</v>
      </c>
      <c r="N78" s="47"/>
      <c r="O78" s="26">
        <f t="shared" si="32"/>
        <v>0</v>
      </c>
      <c r="P78" s="30"/>
      <c r="Q78" s="26">
        <f t="shared" si="33"/>
        <v>0</v>
      </c>
      <c r="R78" s="47"/>
      <c r="S78" s="26">
        <f t="shared" si="30"/>
        <v>0</v>
      </c>
      <c r="T78" s="47"/>
      <c r="U78" s="35">
        <f t="shared" si="23"/>
        <v>0</v>
      </c>
      <c r="V78" s="47"/>
      <c r="W78" s="35">
        <f t="shared" si="24"/>
        <v>0</v>
      </c>
      <c r="X78" s="47"/>
      <c r="Y78" s="47">
        <f t="shared" si="25"/>
        <v>0</v>
      </c>
      <c r="Z78" s="26">
        <f t="shared" si="34"/>
        <v>0</v>
      </c>
    </row>
    <row r="79" spans="1:26" x14ac:dyDescent="0.25">
      <c r="A79" s="38"/>
      <c r="B79" s="39"/>
      <c r="C79" s="39"/>
      <c r="D79" s="47"/>
      <c r="E79" s="32">
        <f t="shared" si="28"/>
        <v>0</v>
      </c>
      <c r="F79" s="47"/>
      <c r="G79" s="32">
        <f t="shared" si="19"/>
        <v>0</v>
      </c>
      <c r="H79" s="47"/>
      <c r="I79" s="32">
        <f t="shared" si="20"/>
        <v>0</v>
      </c>
      <c r="J79" s="50">
        <f t="shared" si="31"/>
        <v>0</v>
      </c>
      <c r="K79" s="33">
        <f t="shared" si="21"/>
        <v>0</v>
      </c>
      <c r="L79" s="24">
        <f t="shared" si="29"/>
        <v>0</v>
      </c>
      <c r="M79" s="32">
        <f t="shared" si="22"/>
        <v>0</v>
      </c>
      <c r="N79" s="47"/>
      <c r="O79" s="26">
        <f t="shared" si="32"/>
        <v>0</v>
      </c>
      <c r="P79" s="30"/>
      <c r="Q79" s="26">
        <f t="shared" si="33"/>
        <v>0</v>
      </c>
      <c r="R79" s="47"/>
      <c r="S79" s="26">
        <f t="shared" si="30"/>
        <v>0</v>
      </c>
      <c r="T79" s="47"/>
      <c r="U79" s="35">
        <f t="shared" si="23"/>
        <v>0</v>
      </c>
      <c r="V79" s="47"/>
      <c r="W79" s="35">
        <f t="shared" si="24"/>
        <v>0</v>
      </c>
      <c r="X79" s="47"/>
      <c r="Y79" s="47">
        <f t="shared" si="25"/>
        <v>0</v>
      </c>
      <c r="Z79" s="26">
        <f>E79+G79+I79+M79+O79+S79+U79+W79+Y79+K79+Q79</f>
        <v>0</v>
      </c>
    </row>
    <row r="80" spans="1:26" x14ac:dyDescent="0.25">
      <c r="A80" s="38"/>
      <c r="B80" s="39"/>
      <c r="C80" s="39"/>
      <c r="D80" s="47"/>
      <c r="E80" s="32">
        <f t="shared" si="28"/>
        <v>0</v>
      </c>
      <c r="F80" s="47"/>
      <c r="G80" s="32">
        <f t="shared" si="19"/>
        <v>0</v>
      </c>
      <c r="H80" s="47"/>
      <c r="I80" s="32">
        <f t="shared" si="20"/>
        <v>0</v>
      </c>
      <c r="J80" s="50">
        <f t="shared" si="31"/>
        <v>0</v>
      </c>
      <c r="K80" s="33">
        <f t="shared" si="21"/>
        <v>0</v>
      </c>
      <c r="L80" s="24">
        <f t="shared" si="29"/>
        <v>0</v>
      </c>
      <c r="M80" s="32">
        <f t="shared" si="22"/>
        <v>0</v>
      </c>
      <c r="N80" s="47"/>
      <c r="O80" s="26">
        <f t="shared" si="32"/>
        <v>0</v>
      </c>
      <c r="P80" s="30"/>
      <c r="Q80" s="26">
        <f t="shared" si="33"/>
        <v>0</v>
      </c>
      <c r="R80" s="47"/>
      <c r="S80" s="26">
        <f t="shared" si="30"/>
        <v>0</v>
      </c>
      <c r="T80" s="47"/>
      <c r="U80" s="35">
        <f t="shared" si="23"/>
        <v>0</v>
      </c>
      <c r="V80" s="47"/>
      <c r="W80" s="35">
        <f t="shared" si="24"/>
        <v>0</v>
      </c>
      <c r="X80" s="47"/>
      <c r="Y80" s="47">
        <f t="shared" si="25"/>
        <v>0</v>
      </c>
      <c r="Z80" s="26">
        <f t="shared" si="34"/>
        <v>0</v>
      </c>
    </row>
    <row r="81" spans="1:26" x14ac:dyDescent="0.25">
      <c r="A81" s="38"/>
      <c r="B81" s="39"/>
      <c r="C81" s="39"/>
      <c r="D81" s="47"/>
      <c r="E81" s="32">
        <f t="shared" si="28"/>
        <v>0</v>
      </c>
      <c r="F81" s="47"/>
      <c r="G81" s="32">
        <f t="shared" si="19"/>
        <v>0</v>
      </c>
      <c r="H81" s="47"/>
      <c r="I81" s="32">
        <f t="shared" si="20"/>
        <v>0</v>
      </c>
      <c r="J81" s="50">
        <f t="shared" si="31"/>
        <v>0</v>
      </c>
      <c r="K81" s="33">
        <f t="shared" si="21"/>
        <v>0</v>
      </c>
      <c r="L81" s="24">
        <f t="shared" si="29"/>
        <v>0</v>
      </c>
      <c r="M81" s="32">
        <f t="shared" si="22"/>
        <v>0</v>
      </c>
      <c r="N81" s="47"/>
      <c r="O81" s="26">
        <f t="shared" si="32"/>
        <v>0</v>
      </c>
      <c r="P81" s="30"/>
      <c r="Q81" s="26">
        <f t="shared" si="33"/>
        <v>0</v>
      </c>
      <c r="R81" s="47"/>
      <c r="S81" s="26">
        <f t="shared" si="30"/>
        <v>0</v>
      </c>
      <c r="T81" s="47"/>
      <c r="U81" s="35">
        <f t="shared" si="23"/>
        <v>0</v>
      </c>
      <c r="V81" s="47"/>
      <c r="W81" s="35">
        <f t="shared" si="24"/>
        <v>0</v>
      </c>
      <c r="X81" s="47"/>
      <c r="Y81" s="47">
        <f t="shared" si="25"/>
        <v>0</v>
      </c>
      <c r="Z81" s="26">
        <f t="shared" si="34"/>
        <v>0</v>
      </c>
    </row>
    <row r="82" spans="1:26" x14ac:dyDescent="0.25">
      <c r="A82" s="38"/>
      <c r="B82" s="39"/>
      <c r="C82" s="39"/>
      <c r="D82" s="47"/>
      <c r="E82" s="32">
        <f t="shared" si="28"/>
        <v>0</v>
      </c>
      <c r="F82" s="47"/>
      <c r="G82" s="32">
        <f t="shared" si="19"/>
        <v>0</v>
      </c>
      <c r="H82" s="47"/>
      <c r="I82" s="32">
        <f t="shared" si="20"/>
        <v>0</v>
      </c>
      <c r="J82" s="50">
        <f t="shared" si="31"/>
        <v>0</v>
      </c>
      <c r="K82" s="33">
        <f t="shared" si="21"/>
        <v>0</v>
      </c>
      <c r="L82" s="24">
        <f t="shared" si="29"/>
        <v>0</v>
      </c>
      <c r="M82" s="32">
        <f t="shared" si="22"/>
        <v>0</v>
      </c>
      <c r="N82" s="47"/>
      <c r="O82" s="26">
        <f t="shared" si="32"/>
        <v>0</v>
      </c>
      <c r="P82" s="30"/>
      <c r="Q82" s="26">
        <f t="shared" si="33"/>
        <v>0</v>
      </c>
      <c r="R82" s="47"/>
      <c r="S82" s="26">
        <f t="shared" si="30"/>
        <v>0</v>
      </c>
      <c r="T82" s="47"/>
      <c r="U82" s="35">
        <f t="shared" si="23"/>
        <v>0</v>
      </c>
      <c r="V82" s="47"/>
      <c r="W82" s="35">
        <f t="shared" si="24"/>
        <v>0</v>
      </c>
      <c r="X82" s="47"/>
      <c r="Y82" s="47">
        <f t="shared" si="25"/>
        <v>0</v>
      </c>
      <c r="Z82" s="26">
        <f t="shared" si="34"/>
        <v>0</v>
      </c>
    </row>
    <row r="83" spans="1:26" x14ac:dyDescent="0.25">
      <c r="A83" s="38"/>
      <c r="B83" s="39"/>
      <c r="C83" s="39"/>
      <c r="D83" s="47"/>
      <c r="E83" s="32">
        <f t="shared" si="28"/>
        <v>0</v>
      </c>
      <c r="F83" s="47"/>
      <c r="G83" s="32">
        <f t="shared" si="19"/>
        <v>0</v>
      </c>
      <c r="H83" s="47"/>
      <c r="I83" s="32">
        <f t="shared" si="20"/>
        <v>0</v>
      </c>
      <c r="J83" s="50">
        <f t="shared" si="31"/>
        <v>0</v>
      </c>
      <c r="K83" s="33">
        <f t="shared" si="21"/>
        <v>0</v>
      </c>
      <c r="L83" s="24">
        <f t="shared" si="29"/>
        <v>0</v>
      </c>
      <c r="M83" s="32">
        <f t="shared" si="22"/>
        <v>0</v>
      </c>
      <c r="N83" s="47"/>
      <c r="O83" s="26">
        <f t="shared" si="32"/>
        <v>0</v>
      </c>
      <c r="P83" s="30"/>
      <c r="Q83" s="26">
        <f t="shared" si="33"/>
        <v>0</v>
      </c>
      <c r="R83" s="47"/>
      <c r="S83" s="26">
        <f t="shared" si="30"/>
        <v>0</v>
      </c>
      <c r="T83" s="47"/>
      <c r="U83" s="35">
        <f t="shared" si="23"/>
        <v>0</v>
      </c>
      <c r="V83" s="47"/>
      <c r="W83" s="35">
        <f t="shared" si="24"/>
        <v>0</v>
      </c>
      <c r="X83" s="47"/>
      <c r="Y83" s="47">
        <f t="shared" si="25"/>
        <v>0</v>
      </c>
      <c r="Z83" s="26">
        <f t="shared" si="34"/>
        <v>0</v>
      </c>
    </row>
    <row r="84" spans="1:26" x14ac:dyDescent="0.25">
      <c r="A84" s="38"/>
      <c r="B84" s="39"/>
      <c r="C84" s="39"/>
      <c r="D84" s="47"/>
      <c r="E84" s="32">
        <f t="shared" si="28"/>
        <v>0</v>
      </c>
      <c r="F84" s="47"/>
      <c r="G84" s="32">
        <f t="shared" si="19"/>
        <v>0</v>
      </c>
      <c r="H84" s="47"/>
      <c r="I84" s="32">
        <f t="shared" si="20"/>
        <v>0</v>
      </c>
      <c r="J84" s="50">
        <f t="shared" si="31"/>
        <v>0</v>
      </c>
      <c r="K84" s="33">
        <f t="shared" si="21"/>
        <v>0</v>
      </c>
      <c r="L84" s="24">
        <f t="shared" si="29"/>
        <v>0</v>
      </c>
      <c r="M84" s="32">
        <f t="shared" si="22"/>
        <v>0</v>
      </c>
      <c r="N84" s="47"/>
      <c r="O84" s="26">
        <f t="shared" si="32"/>
        <v>0</v>
      </c>
      <c r="P84" s="30"/>
      <c r="Q84" s="26">
        <f t="shared" si="33"/>
        <v>0</v>
      </c>
      <c r="R84" s="47"/>
      <c r="S84" s="26">
        <f t="shared" si="30"/>
        <v>0</v>
      </c>
      <c r="T84" s="47"/>
      <c r="U84" s="35">
        <f t="shared" si="23"/>
        <v>0</v>
      </c>
      <c r="V84" s="47"/>
      <c r="W84" s="35">
        <f t="shared" si="24"/>
        <v>0</v>
      </c>
      <c r="X84" s="47"/>
      <c r="Y84" s="47">
        <f t="shared" si="25"/>
        <v>0</v>
      </c>
      <c r="Z84" s="26">
        <f t="shared" si="34"/>
        <v>0</v>
      </c>
    </row>
    <row r="85" spans="1:26" x14ac:dyDescent="0.25">
      <c r="A85" s="45"/>
      <c r="B85" s="31"/>
      <c r="C85" s="31"/>
      <c r="D85" s="45"/>
      <c r="E85" s="32">
        <f t="shared" si="28"/>
        <v>0</v>
      </c>
      <c r="F85" s="45"/>
      <c r="G85" s="32">
        <f t="shared" si="19"/>
        <v>0</v>
      </c>
      <c r="H85" s="47"/>
      <c r="I85" s="32">
        <f t="shared" si="20"/>
        <v>0</v>
      </c>
      <c r="J85" s="50">
        <f t="shared" si="31"/>
        <v>0</v>
      </c>
      <c r="K85" s="33">
        <f t="shared" si="21"/>
        <v>0</v>
      </c>
      <c r="L85" s="24">
        <f t="shared" si="29"/>
        <v>0</v>
      </c>
      <c r="M85" s="32">
        <f t="shared" si="22"/>
        <v>0</v>
      </c>
      <c r="N85" s="40"/>
      <c r="O85" s="26">
        <f t="shared" si="32"/>
        <v>0</v>
      </c>
      <c r="P85" s="30"/>
      <c r="Q85" s="26">
        <f t="shared" si="33"/>
        <v>0</v>
      </c>
      <c r="R85" s="45"/>
      <c r="S85" s="26">
        <f t="shared" si="30"/>
        <v>0</v>
      </c>
      <c r="T85" s="45"/>
      <c r="U85" s="35">
        <f t="shared" si="23"/>
        <v>0</v>
      </c>
      <c r="V85" s="40"/>
      <c r="W85" s="35">
        <f t="shared" si="24"/>
        <v>0</v>
      </c>
      <c r="X85" s="40"/>
      <c r="Y85" s="40">
        <f t="shared" si="25"/>
        <v>0</v>
      </c>
      <c r="Z85" s="26">
        <f t="shared" si="34"/>
        <v>0</v>
      </c>
    </row>
    <row r="86" spans="1:26" x14ac:dyDescent="0.25">
      <c r="A86" s="47"/>
      <c r="B86" s="31"/>
      <c r="C86" s="31"/>
      <c r="D86" s="47"/>
      <c r="E86" s="32">
        <f t="shared" si="28"/>
        <v>0</v>
      </c>
      <c r="F86" s="47"/>
      <c r="G86" s="32">
        <f t="shared" si="19"/>
        <v>0</v>
      </c>
      <c r="H86" s="47"/>
      <c r="I86" s="32">
        <f t="shared" si="20"/>
        <v>0</v>
      </c>
      <c r="J86" s="50">
        <f t="shared" si="31"/>
        <v>0</v>
      </c>
      <c r="K86" s="33">
        <f t="shared" si="21"/>
        <v>0</v>
      </c>
      <c r="L86" s="24">
        <f t="shared" si="29"/>
        <v>0</v>
      </c>
      <c r="M86" s="32">
        <f t="shared" si="22"/>
        <v>0</v>
      </c>
      <c r="N86" s="47"/>
      <c r="O86" s="26">
        <f t="shared" si="32"/>
        <v>0</v>
      </c>
      <c r="P86" s="30"/>
      <c r="Q86" s="26">
        <f t="shared" si="33"/>
        <v>0</v>
      </c>
      <c r="R86" s="47"/>
      <c r="S86" s="26">
        <f t="shared" si="30"/>
        <v>0</v>
      </c>
      <c r="T86" s="47"/>
      <c r="U86" s="35">
        <f t="shared" si="23"/>
        <v>0</v>
      </c>
      <c r="V86" s="47"/>
      <c r="W86" s="35">
        <f t="shared" si="24"/>
        <v>0</v>
      </c>
      <c r="X86" s="47"/>
      <c r="Y86" s="47">
        <f t="shared" si="25"/>
        <v>0</v>
      </c>
      <c r="Z86" s="26">
        <f t="shared" si="34"/>
        <v>0</v>
      </c>
    </row>
    <row r="87" spans="1:26" x14ac:dyDescent="0.25">
      <c r="A87" s="47"/>
      <c r="B87" s="31"/>
      <c r="C87" s="31"/>
      <c r="D87" s="47"/>
      <c r="E87" s="32">
        <f t="shared" si="28"/>
        <v>0</v>
      </c>
      <c r="F87" s="47"/>
      <c r="G87" s="32">
        <f t="shared" si="19"/>
        <v>0</v>
      </c>
      <c r="H87" s="47"/>
      <c r="I87" s="32">
        <f t="shared" si="20"/>
        <v>0</v>
      </c>
      <c r="J87" s="50">
        <f t="shared" si="31"/>
        <v>0</v>
      </c>
      <c r="K87" s="33">
        <f t="shared" si="21"/>
        <v>0</v>
      </c>
      <c r="L87" s="24">
        <f t="shared" si="29"/>
        <v>0</v>
      </c>
      <c r="M87" s="32">
        <f t="shared" si="22"/>
        <v>0</v>
      </c>
      <c r="N87" s="47"/>
      <c r="O87" s="26">
        <f t="shared" si="32"/>
        <v>0</v>
      </c>
      <c r="P87" s="30"/>
      <c r="Q87" s="26">
        <f t="shared" si="33"/>
        <v>0</v>
      </c>
      <c r="R87" s="47"/>
      <c r="S87" s="26">
        <f t="shared" si="30"/>
        <v>0</v>
      </c>
      <c r="T87" s="47"/>
      <c r="U87" s="35">
        <f t="shared" si="23"/>
        <v>0</v>
      </c>
      <c r="V87" s="47"/>
      <c r="W87" s="35">
        <f t="shared" si="24"/>
        <v>0</v>
      </c>
      <c r="X87" s="47"/>
      <c r="Y87" s="47">
        <f t="shared" si="25"/>
        <v>0</v>
      </c>
      <c r="Z87" s="26">
        <f t="shared" si="34"/>
        <v>0</v>
      </c>
    </row>
    <row r="88" spans="1:26" x14ac:dyDescent="0.25">
      <c r="A88" s="47"/>
      <c r="B88" s="31"/>
      <c r="C88" s="31"/>
      <c r="D88" s="47"/>
      <c r="E88" s="32">
        <f t="shared" si="28"/>
        <v>0</v>
      </c>
      <c r="F88" s="47"/>
      <c r="G88" s="32">
        <f t="shared" si="19"/>
        <v>0</v>
      </c>
      <c r="H88" s="47"/>
      <c r="I88" s="32">
        <f t="shared" si="20"/>
        <v>0</v>
      </c>
      <c r="J88" s="50">
        <f t="shared" si="31"/>
        <v>0</v>
      </c>
      <c r="K88" s="33">
        <f t="shared" si="21"/>
        <v>0</v>
      </c>
      <c r="L88" s="24">
        <f t="shared" si="29"/>
        <v>0</v>
      </c>
      <c r="M88" s="32">
        <f t="shared" si="22"/>
        <v>0</v>
      </c>
      <c r="N88" s="47"/>
      <c r="O88" s="26">
        <f t="shared" si="32"/>
        <v>0</v>
      </c>
      <c r="P88" s="30"/>
      <c r="Q88" s="26">
        <f t="shared" si="33"/>
        <v>0</v>
      </c>
      <c r="R88" s="47"/>
      <c r="S88" s="26">
        <f t="shared" si="30"/>
        <v>0</v>
      </c>
      <c r="T88" s="47"/>
      <c r="U88" s="35">
        <f t="shared" si="23"/>
        <v>0</v>
      </c>
      <c r="V88" s="47"/>
      <c r="W88" s="35">
        <f t="shared" si="24"/>
        <v>0</v>
      </c>
      <c r="X88" s="47"/>
      <c r="Y88" s="47">
        <f t="shared" si="25"/>
        <v>0</v>
      </c>
      <c r="Z88" s="26">
        <f t="shared" si="34"/>
        <v>0</v>
      </c>
    </row>
    <row r="89" spans="1:26" x14ac:dyDescent="0.25">
      <c r="A89" s="47"/>
      <c r="B89" s="31"/>
      <c r="C89" s="31"/>
      <c r="D89" s="47"/>
      <c r="E89" s="32">
        <f t="shared" si="28"/>
        <v>0</v>
      </c>
      <c r="F89" s="47"/>
      <c r="G89" s="32">
        <f t="shared" si="19"/>
        <v>0</v>
      </c>
      <c r="H89" s="47"/>
      <c r="I89" s="32">
        <f t="shared" si="20"/>
        <v>0</v>
      </c>
      <c r="J89" s="50">
        <f t="shared" si="31"/>
        <v>0</v>
      </c>
      <c r="K89" s="33">
        <f t="shared" si="21"/>
        <v>0</v>
      </c>
      <c r="L89" s="24">
        <f t="shared" si="29"/>
        <v>0</v>
      </c>
      <c r="M89" s="32">
        <f t="shared" si="22"/>
        <v>0</v>
      </c>
      <c r="N89" s="47"/>
      <c r="O89" s="26">
        <f t="shared" si="32"/>
        <v>0</v>
      </c>
      <c r="P89" s="30"/>
      <c r="Q89" s="26">
        <f t="shared" si="33"/>
        <v>0</v>
      </c>
      <c r="R89" s="47"/>
      <c r="S89" s="26">
        <f t="shared" si="30"/>
        <v>0</v>
      </c>
      <c r="T89" s="47"/>
      <c r="U89" s="35">
        <f t="shared" si="23"/>
        <v>0</v>
      </c>
      <c r="V89" s="47"/>
      <c r="W89" s="35">
        <f t="shared" si="24"/>
        <v>0</v>
      </c>
      <c r="X89" s="47"/>
      <c r="Y89" s="47">
        <f t="shared" si="25"/>
        <v>0</v>
      </c>
      <c r="Z89" s="26">
        <f t="shared" si="34"/>
        <v>0</v>
      </c>
    </row>
    <row r="90" spans="1:26" x14ac:dyDescent="0.25">
      <c r="A90" s="47"/>
      <c r="B90" s="31"/>
      <c r="C90" s="31"/>
      <c r="D90" s="47"/>
      <c r="E90" s="32">
        <f t="shared" si="28"/>
        <v>0</v>
      </c>
      <c r="F90" s="47"/>
      <c r="G90" s="32">
        <f t="shared" si="19"/>
        <v>0</v>
      </c>
      <c r="H90" s="47"/>
      <c r="I90" s="32">
        <f t="shared" si="20"/>
        <v>0</v>
      </c>
      <c r="J90" s="50">
        <f t="shared" si="31"/>
        <v>0</v>
      </c>
      <c r="K90" s="33">
        <f t="shared" si="21"/>
        <v>0</v>
      </c>
      <c r="L90" s="24">
        <f t="shared" si="29"/>
        <v>0</v>
      </c>
      <c r="M90" s="32">
        <f t="shared" si="22"/>
        <v>0</v>
      </c>
      <c r="N90" s="47"/>
      <c r="O90" s="26">
        <f t="shared" si="32"/>
        <v>0</v>
      </c>
      <c r="P90" s="30"/>
      <c r="Q90" s="26">
        <f t="shared" si="33"/>
        <v>0</v>
      </c>
      <c r="R90" s="47"/>
      <c r="S90" s="26">
        <f t="shared" si="30"/>
        <v>0</v>
      </c>
      <c r="T90" s="47"/>
      <c r="U90" s="35">
        <f t="shared" si="23"/>
        <v>0</v>
      </c>
      <c r="V90" s="47"/>
      <c r="W90" s="35">
        <f t="shared" si="24"/>
        <v>0</v>
      </c>
      <c r="X90" s="47"/>
      <c r="Y90" s="47">
        <f t="shared" si="25"/>
        <v>0</v>
      </c>
      <c r="Z90" s="26">
        <f t="shared" si="34"/>
        <v>0</v>
      </c>
    </row>
    <row r="91" spans="1:26" x14ac:dyDescent="0.25">
      <c r="A91" s="47"/>
      <c r="B91" s="31"/>
      <c r="C91" s="31"/>
      <c r="D91" s="47"/>
      <c r="E91" s="32">
        <f t="shared" si="28"/>
        <v>0</v>
      </c>
      <c r="F91" s="47"/>
      <c r="G91" s="32">
        <f t="shared" si="19"/>
        <v>0</v>
      </c>
      <c r="H91" s="47"/>
      <c r="I91" s="32">
        <f t="shared" si="20"/>
        <v>0</v>
      </c>
      <c r="J91" s="50">
        <f t="shared" si="31"/>
        <v>0</v>
      </c>
      <c r="K91" s="33">
        <f t="shared" si="21"/>
        <v>0</v>
      </c>
      <c r="L91" s="24">
        <f t="shared" si="29"/>
        <v>0</v>
      </c>
      <c r="M91" s="32">
        <f t="shared" si="22"/>
        <v>0</v>
      </c>
      <c r="N91" s="47"/>
      <c r="O91" s="26">
        <f t="shared" si="32"/>
        <v>0</v>
      </c>
      <c r="P91" s="30"/>
      <c r="Q91" s="26">
        <f t="shared" si="33"/>
        <v>0</v>
      </c>
      <c r="R91" s="47"/>
      <c r="S91" s="26">
        <f t="shared" si="30"/>
        <v>0</v>
      </c>
      <c r="T91" s="47"/>
      <c r="U91" s="35">
        <f t="shared" si="23"/>
        <v>0</v>
      </c>
      <c r="V91" s="47"/>
      <c r="W91" s="35">
        <f t="shared" si="24"/>
        <v>0</v>
      </c>
      <c r="X91" s="47"/>
      <c r="Y91" s="47">
        <f t="shared" si="25"/>
        <v>0</v>
      </c>
      <c r="Z91" s="26">
        <f t="shared" si="34"/>
        <v>0</v>
      </c>
    </row>
    <row r="92" spans="1:26" x14ac:dyDescent="0.25">
      <c r="A92" s="47"/>
      <c r="B92" s="31"/>
      <c r="C92" s="31"/>
      <c r="D92" s="47"/>
      <c r="E92" s="32">
        <f t="shared" si="28"/>
        <v>0</v>
      </c>
      <c r="F92" s="47"/>
      <c r="G92" s="32">
        <f t="shared" si="19"/>
        <v>0</v>
      </c>
      <c r="H92" s="47"/>
      <c r="I92" s="32">
        <f t="shared" si="20"/>
        <v>0</v>
      </c>
      <c r="J92" s="50">
        <f t="shared" si="31"/>
        <v>0</v>
      </c>
      <c r="K92" s="33">
        <f t="shared" si="21"/>
        <v>0</v>
      </c>
      <c r="L92" s="24">
        <f t="shared" si="29"/>
        <v>0</v>
      </c>
      <c r="M92" s="32">
        <f t="shared" si="22"/>
        <v>0</v>
      </c>
      <c r="N92" s="47"/>
      <c r="O92" s="26">
        <f t="shared" si="32"/>
        <v>0</v>
      </c>
      <c r="P92" s="30"/>
      <c r="Q92" s="26">
        <f t="shared" si="33"/>
        <v>0</v>
      </c>
      <c r="R92" s="47"/>
      <c r="S92" s="26">
        <f t="shared" si="30"/>
        <v>0</v>
      </c>
      <c r="T92" s="47"/>
      <c r="U92" s="35">
        <f t="shared" si="23"/>
        <v>0</v>
      </c>
      <c r="V92" s="47"/>
      <c r="W92" s="35">
        <f t="shared" si="24"/>
        <v>0</v>
      </c>
      <c r="X92" s="47"/>
      <c r="Y92" s="47">
        <f t="shared" si="25"/>
        <v>0</v>
      </c>
      <c r="Z92" s="26">
        <f t="shared" si="34"/>
        <v>0</v>
      </c>
    </row>
    <row r="93" spans="1:26" x14ac:dyDescent="0.25">
      <c r="A93" s="47"/>
      <c r="B93" s="31"/>
      <c r="C93" s="31"/>
      <c r="D93" s="47"/>
      <c r="E93" s="32">
        <f t="shared" si="28"/>
        <v>0</v>
      </c>
      <c r="F93" s="47"/>
      <c r="G93" s="32">
        <f t="shared" si="19"/>
        <v>0</v>
      </c>
      <c r="H93" s="47"/>
      <c r="I93" s="32">
        <f t="shared" si="20"/>
        <v>0</v>
      </c>
      <c r="J93" s="50">
        <f t="shared" si="31"/>
        <v>0</v>
      </c>
      <c r="K93" s="33">
        <f t="shared" si="21"/>
        <v>0</v>
      </c>
      <c r="L93" s="24">
        <f t="shared" si="29"/>
        <v>0</v>
      </c>
      <c r="M93" s="32">
        <f t="shared" si="22"/>
        <v>0</v>
      </c>
      <c r="N93" s="47"/>
      <c r="O93" s="26">
        <f t="shared" si="32"/>
        <v>0</v>
      </c>
      <c r="P93" s="30"/>
      <c r="Q93" s="26">
        <f t="shared" si="33"/>
        <v>0</v>
      </c>
      <c r="R93" s="47"/>
      <c r="S93" s="26">
        <f t="shared" si="30"/>
        <v>0</v>
      </c>
      <c r="T93" s="47"/>
      <c r="U93" s="35">
        <f t="shared" si="23"/>
        <v>0</v>
      </c>
      <c r="V93" s="47"/>
      <c r="W93" s="35">
        <f t="shared" si="24"/>
        <v>0</v>
      </c>
      <c r="X93" s="47"/>
      <c r="Y93" s="47">
        <f t="shared" si="25"/>
        <v>0</v>
      </c>
      <c r="Z93" s="26">
        <f t="shared" si="34"/>
        <v>0</v>
      </c>
    </row>
    <row r="94" spans="1:26" x14ac:dyDescent="0.25">
      <c r="A94" s="47"/>
      <c r="B94" s="31"/>
      <c r="C94" s="31"/>
      <c r="D94" s="47"/>
      <c r="E94" s="32">
        <f t="shared" si="28"/>
        <v>0</v>
      </c>
      <c r="F94" s="47"/>
      <c r="G94" s="32">
        <f t="shared" si="19"/>
        <v>0</v>
      </c>
      <c r="H94" s="47"/>
      <c r="I94" s="32">
        <f t="shared" si="20"/>
        <v>0</v>
      </c>
      <c r="J94" s="50">
        <f t="shared" si="31"/>
        <v>0</v>
      </c>
      <c r="K94" s="33">
        <f t="shared" si="21"/>
        <v>0</v>
      </c>
      <c r="L94" s="24">
        <f t="shared" si="29"/>
        <v>0</v>
      </c>
      <c r="M94" s="32">
        <f t="shared" si="22"/>
        <v>0</v>
      </c>
      <c r="N94" s="47"/>
      <c r="O94" s="26">
        <f t="shared" si="32"/>
        <v>0</v>
      </c>
      <c r="P94" s="30"/>
      <c r="Q94" s="26">
        <f t="shared" si="33"/>
        <v>0</v>
      </c>
      <c r="R94" s="47"/>
      <c r="S94" s="26">
        <f t="shared" si="30"/>
        <v>0</v>
      </c>
      <c r="T94" s="47"/>
      <c r="U94" s="35">
        <f t="shared" si="23"/>
        <v>0</v>
      </c>
      <c r="V94" s="47"/>
      <c r="W94" s="35">
        <f t="shared" si="24"/>
        <v>0</v>
      </c>
      <c r="X94" s="47"/>
      <c r="Y94" s="47">
        <f t="shared" si="25"/>
        <v>0</v>
      </c>
      <c r="Z94" s="26">
        <f t="shared" si="34"/>
        <v>0</v>
      </c>
    </row>
    <row r="95" spans="1:26" x14ac:dyDescent="0.25">
      <c r="A95" s="47"/>
      <c r="B95" s="31"/>
      <c r="C95" s="31"/>
      <c r="D95" s="47"/>
      <c r="E95" s="32">
        <f t="shared" si="28"/>
        <v>0</v>
      </c>
      <c r="F95" s="47"/>
      <c r="G95" s="32">
        <f t="shared" si="19"/>
        <v>0</v>
      </c>
      <c r="H95" s="47"/>
      <c r="I95" s="32">
        <f t="shared" si="20"/>
        <v>0</v>
      </c>
      <c r="J95" s="50">
        <f t="shared" si="31"/>
        <v>0</v>
      </c>
      <c r="K95" s="33">
        <f t="shared" si="21"/>
        <v>0</v>
      </c>
      <c r="L95" s="24">
        <f t="shared" si="29"/>
        <v>0</v>
      </c>
      <c r="M95" s="32">
        <f t="shared" si="22"/>
        <v>0</v>
      </c>
      <c r="N95" s="47"/>
      <c r="O95" s="26">
        <f t="shared" si="32"/>
        <v>0</v>
      </c>
      <c r="P95" s="30"/>
      <c r="Q95" s="26">
        <f t="shared" si="33"/>
        <v>0</v>
      </c>
      <c r="R95" s="47"/>
      <c r="S95" s="26">
        <f t="shared" si="30"/>
        <v>0</v>
      </c>
      <c r="T95" s="47"/>
      <c r="U95" s="35">
        <f t="shared" si="23"/>
        <v>0</v>
      </c>
      <c r="V95" s="47"/>
      <c r="W95" s="35">
        <f t="shared" si="24"/>
        <v>0</v>
      </c>
      <c r="X95" s="47"/>
      <c r="Y95" s="47">
        <f t="shared" si="25"/>
        <v>0</v>
      </c>
      <c r="Z95" s="26">
        <f t="shared" si="34"/>
        <v>0</v>
      </c>
    </row>
    <row r="96" spans="1:26" x14ac:dyDescent="0.25">
      <c r="A96" s="47"/>
      <c r="B96" s="31"/>
      <c r="C96" s="31"/>
      <c r="D96" s="47"/>
      <c r="E96" s="32">
        <f t="shared" si="28"/>
        <v>0</v>
      </c>
      <c r="F96" s="47"/>
      <c r="G96" s="32">
        <f t="shared" si="19"/>
        <v>0</v>
      </c>
      <c r="H96" s="47"/>
      <c r="I96" s="32">
        <f t="shared" si="20"/>
        <v>0</v>
      </c>
      <c r="J96" s="50">
        <f t="shared" si="31"/>
        <v>0</v>
      </c>
      <c r="K96" s="33">
        <f t="shared" si="21"/>
        <v>0</v>
      </c>
      <c r="L96" s="24">
        <f t="shared" si="29"/>
        <v>0</v>
      </c>
      <c r="M96" s="32">
        <f t="shared" si="22"/>
        <v>0</v>
      </c>
      <c r="N96" s="47"/>
      <c r="O96" s="26">
        <f t="shared" si="32"/>
        <v>0</v>
      </c>
      <c r="P96" s="30"/>
      <c r="Q96" s="26">
        <f t="shared" si="33"/>
        <v>0</v>
      </c>
      <c r="R96" s="47"/>
      <c r="S96" s="26">
        <f t="shared" si="30"/>
        <v>0</v>
      </c>
      <c r="T96" s="47"/>
      <c r="U96" s="35">
        <f t="shared" si="23"/>
        <v>0</v>
      </c>
      <c r="V96" s="47"/>
      <c r="W96" s="35">
        <f t="shared" si="24"/>
        <v>0</v>
      </c>
      <c r="X96" s="47"/>
      <c r="Y96" s="47">
        <f t="shared" si="25"/>
        <v>0</v>
      </c>
      <c r="Z96" s="26">
        <f t="shared" si="34"/>
        <v>0</v>
      </c>
    </row>
    <row r="97" spans="1:26" x14ac:dyDescent="0.25">
      <c r="A97" s="47"/>
      <c r="B97" s="31"/>
      <c r="C97" s="31"/>
      <c r="D97" s="47"/>
      <c r="E97" s="32">
        <f t="shared" si="28"/>
        <v>0</v>
      </c>
      <c r="F97" s="47"/>
      <c r="G97" s="32">
        <f t="shared" si="19"/>
        <v>0</v>
      </c>
      <c r="H97" s="47"/>
      <c r="I97" s="32">
        <f t="shared" si="20"/>
        <v>0</v>
      </c>
      <c r="J97" s="50">
        <f t="shared" si="31"/>
        <v>0</v>
      </c>
      <c r="K97" s="33">
        <f t="shared" si="21"/>
        <v>0</v>
      </c>
      <c r="L97" s="24">
        <f t="shared" si="29"/>
        <v>0</v>
      </c>
      <c r="M97" s="32">
        <f t="shared" si="22"/>
        <v>0</v>
      </c>
      <c r="N97" s="47"/>
      <c r="O97" s="26">
        <f t="shared" si="32"/>
        <v>0</v>
      </c>
      <c r="P97" s="30"/>
      <c r="Q97" s="26">
        <f t="shared" si="33"/>
        <v>0</v>
      </c>
      <c r="R97" s="47"/>
      <c r="S97" s="26">
        <f t="shared" si="30"/>
        <v>0</v>
      </c>
      <c r="T97" s="47"/>
      <c r="U97" s="35">
        <f t="shared" si="23"/>
        <v>0</v>
      </c>
      <c r="V97" s="47"/>
      <c r="W97" s="35">
        <f t="shared" si="24"/>
        <v>0</v>
      </c>
      <c r="X97" s="47"/>
      <c r="Y97" s="47">
        <f t="shared" si="25"/>
        <v>0</v>
      </c>
      <c r="Z97" s="26">
        <f t="shared" si="34"/>
        <v>0</v>
      </c>
    </row>
    <row r="98" spans="1:26" x14ac:dyDescent="0.25">
      <c r="A98" s="47"/>
      <c r="B98" s="31"/>
      <c r="C98" s="31"/>
      <c r="D98" s="47"/>
      <c r="E98" s="32">
        <f t="shared" si="28"/>
        <v>0</v>
      </c>
      <c r="F98" s="47"/>
      <c r="G98" s="32">
        <f t="shared" si="19"/>
        <v>0</v>
      </c>
      <c r="H98" s="47"/>
      <c r="I98" s="32">
        <f t="shared" si="20"/>
        <v>0</v>
      </c>
      <c r="J98" s="50">
        <f t="shared" si="31"/>
        <v>0</v>
      </c>
      <c r="K98" s="33">
        <f t="shared" si="21"/>
        <v>0</v>
      </c>
      <c r="L98" s="24">
        <f t="shared" si="29"/>
        <v>0</v>
      </c>
      <c r="M98" s="32">
        <f t="shared" si="22"/>
        <v>0</v>
      </c>
      <c r="N98" s="47"/>
      <c r="O98" s="26">
        <f t="shared" si="32"/>
        <v>0</v>
      </c>
      <c r="P98" s="30"/>
      <c r="Q98" s="26">
        <f t="shared" si="33"/>
        <v>0</v>
      </c>
      <c r="R98" s="47"/>
      <c r="S98" s="26">
        <f t="shared" si="30"/>
        <v>0</v>
      </c>
      <c r="T98" s="47"/>
      <c r="U98" s="35">
        <f t="shared" si="23"/>
        <v>0</v>
      </c>
      <c r="V98" s="47"/>
      <c r="W98" s="35">
        <f t="shared" si="24"/>
        <v>0</v>
      </c>
      <c r="X98" s="47"/>
      <c r="Y98" s="47">
        <f t="shared" si="25"/>
        <v>0</v>
      </c>
      <c r="Z98" s="26">
        <f t="shared" si="34"/>
        <v>0</v>
      </c>
    </row>
    <row r="99" spans="1:26" x14ac:dyDescent="0.25">
      <c r="A99" s="45"/>
      <c r="B99" s="31"/>
      <c r="C99" s="31"/>
      <c r="D99" s="21"/>
      <c r="E99" s="32">
        <f t="shared" si="28"/>
        <v>0</v>
      </c>
      <c r="F99" s="21"/>
      <c r="G99" s="32">
        <f t="shared" si="19"/>
        <v>0</v>
      </c>
      <c r="H99" s="47"/>
      <c r="I99" s="32">
        <f t="shared" si="20"/>
        <v>0</v>
      </c>
      <c r="J99" s="50">
        <f t="shared" si="31"/>
        <v>0</v>
      </c>
      <c r="K99" s="33">
        <f t="shared" si="21"/>
        <v>0</v>
      </c>
      <c r="L99" s="24">
        <f t="shared" si="29"/>
        <v>0</v>
      </c>
      <c r="M99" s="32">
        <f t="shared" si="22"/>
        <v>0</v>
      </c>
      <c r="N99" s="21"/>
      <c r="O99" s="26">
        <f t="shared" si="32"/>
        <v>0</v>
      </c>
      <c r="P99" s="30"/>
      <c r="Q99" s="26">
        <f t="shared" si="33"/>
        <v>0</v>
      </c>
      <c r="R99" s="21"/>
      <c r="S99" s="26">
        <f t="shared" si="30"/>
        <v>0</v>
      </c>
      <c r="T99" s="45"/>
      <c r="U99" s="35">
        <f t="shared" si="23"/>
        <v>0</v>
      </c>
      <c r="V99" s="21"/>
      <c r="W99" s="35">
        <f t="shared" si="24"/>
        <v>0</v>
      </c>
      <c r="X99" s="21"/>
      <c r="Y99" s="21">
        <f t="shared" si="25"/>
        <v>0</v>
      </c>
      <c r="Z99" s="26">
        <f t="shared" si="34"/>
        <v>0</v>
      </c>
    </row>
    <row r="100" spans="1:26" x14ac:dyDescent="0.25">
      <c r="A100" s="45"/>
      <c r="B100" s="31"/>
      <c r="C100" s="31"/>
      <c r="D100" s="21"/>
      <c r="E100" s="32">
        <f t="shared" si="28"/>
        <v>0</v>
      </c>
      <c r="F100" s="21"/>
      <c r="G100" s="32">
        <f t="shared" si="19"/>
        <v>0</v>
      </c>
      <c r="H100" s="47"/>
      <c r="I100" s="32">
        <f t="shared" si="20"/>
        <v>0</v>
      </c>
      <c r="J100" s="50">
        <f t="shared" si="31"/>
        <v>0</v>
      </c>
      <c r="K100" s="33">
        <f t="shared" si="21"/>
        <v>0</v>
      </c>
      <c r="L100" s="24">
        <f t="shared" si="29"/>
        <v>0</v>
      </c>
      <c r="M100" s="32">
        <f t="shared" si="22"/>
        <v>0</v>
      </c>
      <c r="N100" s="21"/>
      <c r="O100" s="26">
        <f t="shared" si="32"/>
        <v>0</v>
      </c>
      <c r="P100" s="30"/>
      <c r="Q100" s="26">
        <f t="shared" si="33"/>
        <v>0</v>
      </c>
      <c r="R100" s="21"/>
      <c r="S100" s="26">
        <f t="shared" si="30"/>
        <v>0</v>
      </c>
      <c r="T100" s="21"/>
      <c r="U100" s="35">
        <f t="shared" si="23"/>
        <v>0</v>
      </c>
      <c r="V100" s="21"/>
      <c r="W100" s="35">
        <f t="shared" si="24"/>
        <v>0</v>
      </c>
      <c r="X100" s="21"/>
      <c r="Y100" s="21">
        <f t="shared" si="25"/>
        <v>0</v>
      </c>
      <c r="Z100" s="26">
        <f t="shared" si="34"/>
        <v>0</v>
      </c>
    </row>
    <row r="101" spans="1:26" x14ac:dyDescent="0.25">
      <c r="A101" s="45"/>
      <c r="B101" s="31"/>
      <c r="C101" s="31"/>
      <c r="D101" s="21"/>
      <c r="E101" s="32">
        <f t="shared" si="28"/>
        <v>0</v>
      </c>
      <c r="F101" s="21"/>
      <c r="G101" s="32">
        <f t="shared" si="19"/>
        <v>0</v>
      </c>
      <c r="H101" s="47"/>
      <c r="I101" s="32">
        <f t="shared" si="20"/>
        <v>0</v>
      </c>
      <c r="J101" s="50">
        <f t="shared" si="31"/>
        <v>0</v>
      </c>
      <c r="K101" s="33">
        <f t="shared" si="21"/>
        <v>0</v>
      </c>
      <c r="L101" s="24">
        <f t="shared" si="29"/>
        <v>0</v>
      </c>
      <c r="M101" s="32">
        <f t="shared" si="22"/>
        <v>0</v>
      </c>
      <c r="N101" s="21"/>
      <c r="O101" s="26">
        <f t="shared" si="32"/>
        <v>0</v>
      </c>
      <c r="P101" s="30"/>
      <c r="Q101" s="26">
        <f t="shared" si="33"/>
        <v>0</v>
      </c>
      <c r="R101" s="21"/>
      <c r="S101" s="26">
        <f t="shared" si="30"/>
        <v>0</v>
      </c>
      <c r="T101" s="21"/>
      <c r="U101" s="35">
        <f t="shared" si="23"/>
        <v>0</v>
      </c>
      <c r="V101" s="21"/>
      <c r="W101" s="35">
        <f t="shared" si="24"/>
        <v>0</v>
      </c>
      <c r="X101" s="21"/>
      <c r="Y101" s="21">
        <f t="shared" si="25"/>
        <v>0</v>
      </c>
      <c r="Z101" s="26">
        <f t="shared" si="34"/>
        <v>0</v>
      </c>
    </row>
    <row r="102" spans="1:26" x14ac:dyDescent="0.25">
      <c r="A102" s="45"/>
      <c r="B102" s="31"/>
      <c r="C102" s="31"/>
      <c r="D102" s="21"/>
      <c r="E102" s="32">
        <f t="shared" si="28"/>
        <v>0</v>
      </c>
      <c r="F102" s="21"/>
      <c r="G102" s="32">
        <f t="shared" si="19"/>
        <v>0</v>
      </c>
      <c r="H102" s="47"/>
      <c r="I102" s="32">
        <f t="shared" si="20"/>
        <v>0</v>
      </c>
      <c r="J102" s="50">
        <f t="shared" si="31"/>
        <v>0</v>
      </c>
      <c r="K102" s="33">
        <f t="shared" si="21"/>
        <v>0</v>
      </c>
      <c r="L102" s="24">
        <f t="shared" si="29"/>
        <v>0</v>
      </c>
      <c r="M102" s="32">
        <f t="shared" si="22"/>
        <v>0</v>
      </c>
      <c r="N102" s="21"/>
      <c r="O102" s="26">
        <f t="shared" si="32"/>
        <v>0</v>
      </c>
      <c r="P102" s="30"/>
      <c r="Q102" s="26">
        <f t="shared" si="33"/>
        <v>0</v>
      </c>
      <c r="R102" s="21"/>
      <c r="S102" s="26">
        <f t="shared" si="30"/>
        <v>0</v>
      </c>
      <c r="T102" s="21"/>
      <c r="U102" s="35">
        <f t="shared" si="23"/>
        <v>0</v>
      </c>
      <c r="V102" s="21"/>
      <c r="W102" s="35">
        <f t="shared" si="24"/>
        <v>0</v>
      </c>
      <c r="X102" s="21"/>
      <c r="Y102" s="21">
        <f t="shared" si="25"/>
        <v>0</v>
      </c>
      <c r="Z102" s="26">
        <f t="shared" si="34"/>
        <v>0</v>
      </c>
    </row>
    <row r="103" spans="1:26" x14ac:dyDescent="0.25">
      <c r="A103" s="45"/>
      <c r="B103" s="31"/>
      <c r="C103" s="31"/>
      <c r="D103" s="21"/>
      <c r="E103" s="32">
        <f t="shared" si="28"/>
        <v>0</v>
      </c>
      <c r="F103" s="21"/>
      <c r="G103" s="32">
        <f t="shared" si="19"/>
        <v>0</v>
      </c>
      <c r="H103" s="47"/>
      <c r="I103" s="32">
        <f t="shared" si="20"/>
        <v>0</v>
      </c>
      <c r="J103" s="50">
        <f t="shared" si="31"/>
        <v>0</v>
      </c>
      <c r="K103" s="33">
        <f t="shared" si="21"/>
        <v>0</v>
      </c>
      <c r="L103" s="24">
        <f t="shared" si="29"/>
        <v>0</v>
      </c>
      <c r="M103" s="32">
        <f t="shared" si="22"/>
        <v>0</v>
      </c>
      <c r="N103" s="21"/>
      <c r="O103" s="26">
        <f t="shared" si="32"/>
        <v>0</v>
      </c>
      <c r="P103" s="30"/>
      <c r="Q103" s="26">
        <f t="shared" si="33"/>
        <v>0</v>
      </c>
      <c r="R103" s="21"/>
      <c r="S103" s="26">
        <f t="shared" si="30"/>
        <v>0</v>
      </c>
      <c r="T103" s="21"/>
      <c r="U103" s="35">
        <f t="shared" si="23"/>
        <v>0</v>
      </c>
      <c r="V103" s="21"/>
      <c r="W103" s="35">
        <f t="shared" si="24"/>
        <v>0</v>
      </c>
      <c r="X103" s="21"/>
      <c r="Y103" s="21">
        <f t="shared" si="25"/>
        <v>0</v>
      </c>
      <c r="Z103" s="26">
        <f t="shared" si="34"/>
        <v>0</v>
      </c>
    </row>
    <row r="104" spans="1:26" x14ac:dyDescent="0.25">
      <c r="A104" s="45"/>
      <c r="B104" s="31"/>
      <c r="C104" s="31"/>
      <c r="D104" s="21"/>
      <c r="E104" s="32">
        <f t="shared" si="28"/>
        <v>0</v>
      </c>
      <c r="F104" s="21"/>
      <c r="G104" s="32">
        <f t="shared" si="19"/>
        <v>0</v>
      </c>
      <c r="H104" s="47"/>
      <c r="I104" s="32">
        <f t="shared" si="20"/>
        <v>0</v>
      </c>
      <c r="J104" s="50">
        <f t="shared" si="31"/>
        <v>0</v>
      </c>
      <c r="K104" s="33">
        <f t="shared" si="21"/>
        <v>0</v>
      </c>
      <c r="L104" s="24">
        <f t="shared" si="29"/>
        <v>0</v>
      </c>
      <c r="M104" s="32">
        <f t="shared" ref="M104:M114" si="35">L104/91</f>
        <v>0</v>
      </c>
      <c r="N104" s="21"/>
      <c r="O104" s="26">
        <f t="shared" si="32"/>
        <v>0</v>
      </c>
      <c r="P104" s="30"/>
      <c r="Q104" s="26">
        <f t="shared" si="33"/>
        <v>0</v>
      </c>
      <c r="R104" s="21"/>
      <c r="S104" s="26">
        <f t="shared" si="30"/>
        <v>0</v>
      </c>
      <c r="T104" s="21"/>
      <c r="U104" s="35">
        <f t="shared" si="23"/>
        <v>0</v>
      </c>
      <c r="V104" s="21"/>
      <c r="W104" s="35">
        <f t="shared" si="24"/>
        <v>0</v>
      </c>
      <c r="X104" s="21"/>
      <c r="Y104" s="21">
        <v>0</v>
      </c>
      <c r="Z104" s="26">
        <f t="shared" si="34"/>
        <v>0</v>
      </c>
    </row>
    <row r="105" spans="1:26" x14ac:dyDescent="0.25">
      <c r="A105" s="47"/>
      <c r="B105" s="31"/>
      <c r="C105" s="31"/>
      <c r="D105" s="47"/>
      <c r="E105" s="32">
        <f t="shared" si="28"/>
        <v>0</v>
      </c>
      <c r="F105" s="47"/>
      <c r="G105" s="32">
        <f t="shared" si="19"/>
        <v>0</v>
      </c>
      <c r="H105" s="47"/>
      <c r="I105" s="32">
        <f t="shared" si="20"/>
        <v>0</v>
      </c>
      <c r="J105" s="50">
        <f t="shared" si="31"/>
        <v>0</v>
      </c>
      <c r="K105" s="33">
        <f t="shared" si="21"/>
        <v>0</v>
      </c>
      <c r="L105" s="24">
        <f t="shared" si="29"/>
        <v>0</v>
      </c>
      <c r="M105" s="32">
        <f t="shared" si="35"/>
        <v>0</v>
      </c>
      <c r="N105" s="47"/>
      <c r="O105" s="26">
        <f t="shared" si="32"/>
        <v>0</v>
      </c>
      <c r="P105" s="30"/>
      <c r="Q105" s="26">
        <f t="shared" si="33"/>
        <v>0</v>
      </c>
      <c r="R105" s="47"/>
      <c r="S105" s="26">
        <f t="shared" si="30"/>
        <v>0</v>
      </c>
      <c r="T105" s="47"/>
      <c r="U105" s="35">
        <f t="shared" si="23"/>
        <v>0</v>
      </c>
      <c r="V105" s="47"/>
      <c r="W105" s="35">
        <f t="shared" si="24"/>
        <v>0</v>
      </c>
      <c r="X105" s="47"/>
      <c r="Y105" s="47">
        <v>0</v>
      </c>
      <c r="Z105" s="26">
        <f t="shared" si="34"/>
        <v>0</v>
      </c>
    </row>
    <row r="106" spans="1:26" x14ac:dyDescent="0.25">
      <c r="A106" s="47"/>
      <c r="B106" s="31"/>
      <c r="C106" s="31"/>
      <c r="D106" s="47"/>
      <c r="E106" s="32">
        <f t="shared" si="28"/>
        <v>0</v>
      </c>
      <c r="F106" s="47"/>
      <c r="G106" s="32">
        <f t="shared" si="19"/>
        <v>0</v>
      </c>
      <c r="H106" s="47"/>
      <c r="I106" s="32">
        <f t="shared" si="20"/>
        <v>0</v>
      </c>
      <c r="J106" s="50">
        <f t="shared" si="31"/>
        <v>0</v>
      </c>
      <c r="K106" s="33">
        <f t="shared" si="21"/>
        <v>0</v>
      </c>
      <c r="L106" s="24">
        <f t="shared" si="29"/>
        <v>0</v>
      </c>
      <c r="M106" s="32">
        <f t="shared" si="35"/>
        <v>0</v>
      </c>
      <c r="N106" s="47"/>
      <c r="O106" s="26">
        <f t="shared" si="32"/>
        <v>0</v>
      </c>
      <c r="P106" s="30"/>
      <c r="Q106" s="26">
        <f t="shared" si="33"/>
        <v>0</v>
      </c>
      <c r="R106" s="47"/>
      <c r="S106" s="26">
        <f t="shared" si="30"/>
        <v>0</v>
      </c>
      <c r="T106" s="47"/>
      <c r="U106" s="35">
        <f t="shared" si="23"/>
        <v>0</v>
      </c>
      <c r="V106" s="47"/>
      <c r="W106" s="35">
        <f t="shared" si="24"/>
        <v>0</v>
      </c>
      <c r="X106" s="47"/>
      <c r="Y106" s="47">
        <v>0</v>
      </c>
      <c r="Z106" s="26">
        <f t="shared" si="34"/>
        <v>0</v>
      </c>
    </row>
    <row r="107" spans="1:26" x14ac:dyDescent="0.25">
      <c r="A107" s="47"/>
      <c r="B107" s="31"/>
      <c r="C107" s="31"/>
      <c r="D107" s="47"/>
      <c r="E107" s="32">
        <f t="shared" si="28"/>
        <v>0</v>
      </c>
      <c r="F107" s="47"/>
      <c r="G107" s="32">
        <f t="shared" si="19"/>
        <v>0</v>
      </c>
      <c r="H107" s="47"/>
      <c r="I107" s="32">
        <f t="shared" si="20"/>
        <v>0</v>
      </c>
      <c r="J107" s="50">
        <f t="shared" si="31"/>
        <v>0</v>
      </c>
      <c r="K107" s="33">
        <f t="shared" si="21"/>
        <v>0</v>
      </c>
      <c r="L107" s="24">
        <f t="shared" si="29"/>
        <v>0</v>
      </c>
      <c r="M107" s="32">
        <f t="shared" si="35"/>
        <v>0</v>
      </c>
      <c r="N107" s="47"/>
      <c r="O107" s="26">
        <f t="shared" si="32"/>
        <v>0</v>
      </c>
      <c r="P107" s="30"/>
      <c r="Q107" s="26">
        <f t="shared" si="33"/>
        <v>0</v>
      </c>
      <c r="R107" s="47"/>
      <c r="S107" s="26">
        <f t="shared" si="30"/>
        <v>0</v>
      </c>
      <c r="T107" s="47"/>
      <c r="U107" s="35">
        <f t="shared" si="23"/>
        <v>0</v>
      </c>
      <c r="V107" s="47"/>
      <c r="W107" s="35">
        <f t="shared" si="24"/>
        <v>0</v>
      </c>
      <c r="X107" s="47"/>
      <c r="Y107" s="47">
        <v>0</v>
      </c>
      <c r="Z107" s="26">
        <f t="shared" si="34"/>
        <v>0</v>
      </c>
    </row>
    <row r="108" spans="1:26" x14ac:dyDescent="0.25">
      <c r="A108" s="45"/>
      <c r="B108" s="31"/>
      <c r="C108" s="31"/>
      <c r="D108" s="21"/>
      <c r="E108" s="32">
        <f t="shared" si="28"/>
        <v>0</v>
      </c>
      <c r="F108" s="21"/>
      <c r="G108" s="32">
        <f t="shared" si="19"/>
        <v>0</v>
      </c>
      <c r="H108" s="47"/>
      <c r="I108" s="32">
        <f t="shared" si="20"/>
        <v>0</v>
      </c>
      <c r="J108" s="50">
        <f t="shared" si="31"/>
        <v>0</v>
      </c>
      <c r="K108" s="33">
        <f t="shared" si="21"/>
        <v>0</v>
      </c>
      <c r="L108" s="24">
        <f t="shared" si="29"/>
        <v>0</v>
      </c>
      <c r="M108" s="32">
        <f t="shared" si="35"/>
        <v>0</v>
      </c>
      <c r="N108" s="21"/>
      <c r="O108" s="26">
        <f t="shared" si="32"/>
        <v>0</v>
      </c>
      <c r="P108" s="30"/>
      <c r="Q108" s="26">
        <f t="shared" si="33"/>
        <v>0</v>
      </c>
      <c r="R108" s="21"/>
      <c r="S108" s="26">
        <f t="shared" si="30"/>
        <v>0</v>
      </c>
      <c r="T108" s="21"/>
      <c r="U108" s="35">
        <f t="shared" si="23"/>
        <v>0</v>
      </c>
      <c r="V108" s="21"/>
      <c r="W108" s="35">
        <f t="shared" si="24"/>
        <v>0</v>
      </c>
      <c r="X108" s="21"/>
      <c r="Y108" s="21">
        <f t="shared" si="25"/>
        <v>0</v>
      </c>
      <c r="Z108" s="26">
        <f t="shared" si="34"/>
        <v>0</v>
      </c>
    </row>
    <row r="109" spans="1:26" x14ac:dyDescent="0.25">
      <c r="A109" s="45"/>
      <c r="B109" s="31"/>
      <c r="C109" s="31"/>
      <c r="D109" s="21"/>
      <c r="E109" s="32">
        <f t="shared" si="28"/>
        <v>0</v>
      </c>
      <c r="F109" s="21"/>
      <c r="G109" s="32">
        <f t="shared" si="19"/>
        <v>0</v>
      </c>
      <c r="H109" s="47"/>
      <c r="I109" s="32">
        <f t="shared" si="20"/>
        <v>0</v>
      </c>
      <c r="J109" s="50">
        <f t="shared" si="31"/>
        <v>0</v>
      </c>
      <c r="K109" s="33">
        <f t="shared" si="21"/>
        <v>0</v>
      </c>
      <c r="L109" s="24">
        <f t="shared" si="29"/>
        <v>0</v>
      </c>
      <c r="M109" s="32">
        <f t="shared" si="35"/>
        <v>0</v>
      </c>
      <c r="N109" s="21"/>
      <c r="O109" s="26">
        <f t="shared" si="32"/>
        <v>0</v>
      </c>
      <c r="P109" s="30"/>
      <c r="Q109" s="26">
        <f t="shared" si="33"/>
        <v>0</v>
      </c>
      <c r="R109" s="21"/>
      <c r="S109" s="26">
        <f t="shared" si="30"/>
        <v>0</v>
      </c>
      <c r="T109" s="21"/>
      <c r="U109" s="35">
        <f t="shared" si="23"/>
        <v>0</v>
      </c>
      <c r="V109" s="21"/>
      <c r="W109" s="35">
        <f t="shared" si="24"/>
        <v>0</v>
      </c>
      <c r="X109" s="21"/>
      <c r="Y109" s="21">
        <f t="shared" si="25"/>
        <v>0</v>
      </c>
      <c r="Z109" s="26">
        <f t="shared" si="34"/>
        <v>0</v>
      </c>
    </row>
    <row r="110" spans="1:26" x14ac:dyDescent="0.25">
      <c r="A110" s="45"/>
      <c r="B110" s="31"/>
      <c r="C110" s="31"/>
      <c r="D110" s="21"/>
      <c r="E110" s="32">
        <f t="shared" si="28"/>
        <v>0</v>
      </c>
      <c r="F110" s="21"/>
      <c r="G110" s="32">
        <f t="shared" si="19"/>
        <v>0</v>
      </c>
      <c r="H110" s="47"/>
      <c r="I110" s="32">
        <f t="shared" si="20"/>
        <v>0</v>
      </c>
      <c r="J110" s="50">
        <f t="shared" si="31"/>
        <v>0</v>
      </c>
      <c r="K110" s="33">
        <f t="shared" si="21"/>
        <v>0</v>
      </c>
      <c r="L110" s="24">
        <f t="shared" si="29"/>
        <v>0</v>
      </c>
      <c r="M110" s="32">
        <f t="shared" si="35"/>
        <v>0</v>
      </c>
      <c r="N110" s="21"/>
      <c r="O110" s="26">
        <f t="shared" si="32"/>
        <v>0</v>
      </c>
      <c r="P110" s="30"/>
      <c r="Q110" s="26">
        <f t="shared" si="33"/>
        <v>0</v>
      </c>
      <c r="R110" s="21"/>
      <c r="S110" s="26">
        <f t="shared" si="30"/>
        <v>0</v>
      </c>
      <c r="T110" s="21"/>
      <c r="U110" s="35">
        <f t="shared" si="23"/>
        <v>0</v>
      </c>
      <c r="V110" s="21"/>
      <c r="W110" s="35">
        <f t="shared" si="24"/>
        <v>0</v>
      </c>
      <c r="X110" s="21"/>
      <c r="Y110" s="21">
        <v>0</v>
      </c>
      <c r="Z110" s="26">
        <f t="shared" si="34"/>
        <v>0</v>
      </c>
    </row>
    <row r="111" spans="1:26" x14ac:dyDescent="0.25">
      <c r="A111" s="45"/>
      <c r="B111" s="31"/>
      <c r="C111" s="31"/>
      <c r="D111" s="21"/>
      <c r="E111" s="32">
        <f t="shared" si="28"/>
        <v>0</v>
      </c>
      <c r="F111" s="21"/>
      <c r="G111" s="32">
        <f t="shared" si="19"/>
        <v>0</v>
      </c>
      <c r="H111" s="47"/>
      <c r="I111" s="32">
        <f t="shared" si="20"/>
        <v>0</v>
      </c>
      <c r="J111" s="50">
        <f t="shared" si="31"/>
        <v>0</v>
      </c>
      <c r="K111" s="33">
        <f t="shared" si="21"/>
        <v>0</v>
      </c>
      <c r="L111" s="24">
        <f t="shared" si="29"/>
        <v>0</v>
      </c>
      <c r="M111" s="32">
        <f t="shared" si="35"/>
        <v>0</v>
      </c>
      <c r="N111" s="21"/>
      <c r="O111" s="26">
        <f t="shared" si="32"/>
        <v>0</v>
      </c>
      <c r="P111" s="30"/>
      <c r="Q111" s="26">
        <f t="shared" si="33"/>
        <v>0</v>
      </c>
      <c r="R111" s="21"/>
      <c r="S111" s="26">
        <f t="shared" si="30"/>
        <v>0</v>
      </c>
      <c r="T111" s="21"/>
      <c r="U111" s="35">
        <f t="shared" si="23"/>
        <v>0</v>
      </c>
      <c r="V111" s="21"/>
      <c r="W111" s="35">
        <f t="shared" si="24"/>
        <v>0</v>
      </c>
      <c r="X111" s="21"/>
      <c r="Y111" s="21">
        <f t="shared" si="25"/>
        <v>0</v>
      </c>
      <c r="Z111" s="26">
        <f t="shared" si="34"/>
        <v>0</v>
      </c>
    </row>
    <row r="112" spans="1:26" x14ac:dyDescent="0.25">
      <c r="A112" s="45"/>
      <c r="B112" s="31"/>
      <c r="C112" s="31"/>
      <c r="D112" s="21"/>
      <c r="E112" s="32">
        <f t="shared" si="28"/>
        <v>0</v>
      </c>
      <c r="F112" s="21"/>
      <c r="G112" s="32">
        <f t="shared" si="19"/>
        <v>0</v>
      </c>
      <c r="H112" s="47"/>
      <c r="I112" s="32">
        <f t="shared" si="20"/>
        <v>0</v>
      </c>
      <c r="J112" s="50">
        <f t="shared" si="31"/>
        <v>0</v>
      </c>
      <c r="K112" s="33">
        <f t="shared" si="21"/>
        <v>0</v>
      </c>
      <c r="L112" s="24">
        <f t="shared" si="29"/>
        <v>0</v>
      </c>
      <c r="M112" s="32">
        <f t="shared" si="35"/>
        <v>0</v>
      </c>
      <c r="N112" s="21"/>
      <c r="O112" s="26">
        <f t="shared" si="32"/>
        <v>0</v>
      </c>
      <c r="P112" s="30"/>
      <c r="Q112" s="26">
        <f t="shared" si="33"/>
        <v>0</v>
      </c>
      <c r="R112" s="21"/>
      <c r="S112" s="26">
        <f t="shared" si="30"/>
        <v>0</v>
      </c>
      <c r="T112" s="21"/>
      <c r="U112" s="35">
        <f t="shared" si="23"/>
        <v>0</v>
      </c>
      <c r="V112" s="21"/>
      <c r="W112" s="35">
        <f t="shared" si="24"/>
        <v>0</v>
      </c>
      <c r="X112" s="21"/>
      <c r="Y112" s="21">
        <f t="shared" si="25"/>
        <v>0</v>
      </c>
      <c r="Z112" s="26">
        <f t="shared" si="34"/>
        <v>0</v>
      </c>
    </row>
    <row r="113" spans="1:26" x14ac:dyDescent="0.25">
      <c r="A113" s="45"/>
      <c r="B113" s="31"/>
      <c r="C113" s="31"/>
      <c r="D113" s="21"/>
      <c r="E113" s="32">
        <f t="shared" si="28"/>
        <v>0</v>
      </c>
      <c r="F113" s="21"/>
      <c r="G113" s="32">
        <f t="shared" si="19"/>
        <v>0</v>
      </c>
      <c r="H113" s="47"/>
      <c r="I113" s="32">
        <f t="shared" si="20"/>
        <v>0</v>
      </c>
      <c r="J113" s="50">
        <f t="shared" si="31"/>
        <v>0</v>
      </c>
      <c r="K113" s="33">
        <f t="shared" si="21"/>
        <v>0</v>
      </c>
      <c r="L113" s="24">
        <f t="shared" si="29"/>
        <v>0</v>
      </c>
      <c r="M113" s="32">
        <f t="shared" si="35"/>
        <v>0</v>
      </c>
      <c r="N113" s="21"/>
      <c r="O113" s="26">
        <f t="shared" si="32"/>
        <v>0</v>
      </c>
      <c r="P113" s="30"/>
      <c r="Q113" s="26">
        <f t="shared" si="33"/>
        <v>0</v>
      </c>
      <c r="R113" s="21"/>
      <c r="S113" s="26">
        <f t="shared" si="30"/>
        <v>0</v>
      </c>
      <c r="T113" s="21"/>
      <c r="U113" s="35">
        <f t="shared" si="23"/>
        <v>0</v>
      </c>
      <c r="V113" s="21"/>
      <c r="W113" s="35">
        <f t="shared" si="24"/>
        <v>0</v>
      </c>
      <c r="X113" s="21"/>
      <c r="Y113" s="21">
        <f t="shared" si="25"/>
        <v>0</v>
      </c>
      <c r="Z113" s="26">
        <f t="shared" si="34"/>
        <v>0</v>
      </c>
    </row>
    <row r="114" spans="1:26" s="9" customFormat="1" ht="15.75" thickBot="1" x14ac:dyDescent="0.3">
      <c r="A114" s="45"/>
      <c r="B114" s="31"/>
      <c r="C114" s="37"/>
      <c r="D114" s="21"/>
      <c r="E114" s="32">
        <f t="shared" si="28"/>
        <v>0</v>
      </c>
      <c r="F114" s="21"/>
      <c r="G114" s="32">
        <f t="shared" si="19"/>
        <v>0</v>
      </c>
      <c r="H114" s="47"/>
      <c r="I114" s="32">
        <f t="shared" si="20"/>
        <v>0</v>
      </c>
      <c r="J114" s="50">
        <f t="shared" si="31"/>
        <v>0</v>
      </c>
      <c r="K114" s="33">
        <f t="shared" si="21"/>
        <v>0</v>
      </c>
      <c r="L114" s="24">
        <f t="shared" si="29"/>
        <v>0</v>
      </c>
      <c r="M114" s="32">
        <f t="shared" si="35"/>
        <v>0</v>
      </c>
      <c r="N114" s="21"/>
      <c r="O114" s="26">
        <f t="shared" si="32"/>
        <v>0</v>
      </c>
      <c r="P114" s="30"/>
      <c r="Q114" s="26">
        <f t="shared" si="33"/>
        <v>0</v>
      </c>
      <c r="R114" s="21"/>
      <c r="S114" s="26">
        <f t="shared" si="30"/>
        <v>0</v>
      </c>
      <c r="T114" s="21"/>
      <c r="U114" s="35">
        <f t="shared" si="23"/>
        <v>0</v>
      </c>
      <c r="V114" s="21"/>
      <c r="W114" s="35">
        <f t="shared" si="24"/>
        <v>0</v>
      </c>
      <c r="X114" s="21"/>
      <c r="Y114" s="21">
        <f t="shared" si="25"/>
        <v>0</v>
      </c>
      <c r="Z114" s="26">
        <f t="shared" si="34"/>
        <v>0</v>
      </c>
    </row>
    <row r="115" spans="1:26" ht="15.75" thickBot="1" x14ac:dyDescent="0.3">
      <c r="B115" s="16" t="s">
        <v>24</v>
      </c>
      <c r="C115" s="52">
        <f>SUM(C12:C114)</f>
        <v>29532</v>
      </c>
      <c r="D115" s="17"/>
      <c r="H115" s="48"/>
      <c r="P115" s="64">
        <f>SUM(P12:P114)</f>
        <v>12</v>
      </c>
      <c r="R115" s="1">
        <f>SUM(R12:R114)</f>
        <v>29</v>
      </c>
      <c r="T115" s="1">
        <f>SUM(T12:T114)</f>
        <v>35</v>
      </c>
      <c r="V115" s="1">
        <f>SUM(V12:V114)</f>
        <v>9</v>
      </c>
      <c r="X115" s="1">
        <f>SUM(X12:X114)</f>
        <v>43</v>
      </c>
    </row>
    <row r="116" spans="1:26" x14ac:dyDescent="0.25">
      <c r="L116" s="51" t="s">
        <v>30</v>
      </c>
      <c r="Z116" s="1"/>
    </row>
    <row r="117" spans="1:26" x14ac:dyDescent="0.25">
      <c r="O117" s="2"/>
      <c r="P117" s="2"/>
      <c r="Q117" s="2"/>
      <c r="Y117" s="15" t="s">
        <v>17</v>
      </c>
      <c r="Z117" s="20">
        <f>SUM(Z12:Z116)</f>
        <v>708.10877122877139</v>
      </c>
    </row>
    <row r="118" spans="1:26" x14ac:dyDescent="0.25">
      <c r="B118" s="49" t="s">
        <v>28</v>
      </c>
      <c r="Y118" s="4" t="s">
        <v>22</v>
      </c>
      <c r="Z118" s="19">
        <f>Z117/60</f>
        <v>11.801812853812857</v>
      </c>
    </row>
    <row r="119" spans="1:26" x14ac:dyDescent="0.25">
      <c r="C119" s="16"/>
      <c r="D119" s="18"/>
    </row>
    <row r="120" spans="1:26" x14ac:dyDescent="0.25">
      <c r="Z120" t="s">
        <v>38</v>
      </c>
    </row>
    <row r="121" spans="1:26" s="6" customFormat="1" x14ac:dyDescent="0.25">
      <c r="A121" s="8"/>
      <c r="C121" s="49"/>
      <c r="D121" s="49"/>
      <c r="E121" s="49"/>
      <c r="F121" s="49"/>
      <c r="G121" s="49"/>
      <c r="H121" s="49"/>
      <c r="I121" s="49"/>
      <c r="J121" s="14"/>
      <c r="K121" s="14"/>
    </row>
    <row r="122" spans="1:26" s="6" customFormat="1" x14ac:dyDescent="0.25">
      <c r="A122" s="13"/>
      <c r="B122" s="13"/>
      <c r="C122" s="13"/>
      <c r="D122" s="5"/>
      <c r="E122" s="5"/>
      <c r="F122" s="5"/>
      <c r="G122" s="5"/>
      <c r="H122" s="5"/>
      <c r="I122" s="5"/>
      <c r="J122" s="14"/>
      <c r="K122" s="1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s="6" customFormat="1" x14ac:dyDescent="0.25">
      <c r="A123" s="13"/>
      <c r="B123" s="13"/>
      <c r="C123" s="13"/>
      <c r="D123" s="5"/>
      <c r="E123" s="5"/>
      <c r="F123" s="5"/>
      <c r="G123" s="5"/>
      <c r="H123" s="5"/>
      <c r="I123" s="5"/>
      <c r="J123" s="14"/>
      <c r="K123" s="1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s="6" customFormat="1" x14ac:dyDescent="0.25">
      <c r="A124" s="13"/>
      <c r="B124" s="13"/>
      <c r="C124" s="13"/>
      <c r="D124" s="8"/>
      <c r="E124" s="8"/>
      <c r="F124" s="8"/>
      <c r="G124" s="8"/>
      <c r="H124" s="8"/>
      <c r="I124" s="8"/>
      <c r="J124" s="14"/>
      <c r="K124" s="14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s="6" customFormat="1" x14ac:dyDescent="0.25">
      <c r="A125" s="13"/>
      <c r="B125" s="13"/>
      <c r="C125" s="13"/>
      <c r="D125" s="8"/>
      <c r="E125" s="8"/>
      <c r="F125" s="8"/>
      <c r="G125" s="8"/>
      <c r="H125" s="8"/>
      <c r="I125" s="8"/>
      <c r="J125" s="14"/>
      <c r="K125" s="14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s="6" customFormat="1" x14ac:dyDescent="0.25">
      <c r="A126" s="5"/>
      <c r="B126" s="5"/>
      <c r="C126" s="5"/>
      <c r="D126" s="3"/>
      <c r="E126" s="3"/>
      <c r="F126" s="5"/>
      <c r="G126" s="3"/>
      <c r="H126" s="5"/>
      <c r="I126" s="3"/>
      <c r="J126" s="14"/>
      <c r="K126" s="14"/>
      <c r="L126" s="3"/>
      <c r="M126" s="3"/>
      <c r="N126" s="3"/>
      <c r="O126" s="3"/>
      <c r="P126" s="3"/>
      <c r="Q126" s="3"/>
      <c r="R126" s="5"/>
      <c r="S126" s="5"/>
      <c r="T126" s="10"/>
      <c r="U126" s="5"/>
      <c r="V126" s="5"/>
      <c r="W126" s="5"/>
      <c r="X126" s="5"/>
      <c r="Y126" s="5"/>
      <c r="Z126" s="3"/>
    </row>
    <row r="127" spans="1:26" s="6" customFormat="1" x14ac:dyDescent="0.25">
      <c r="A127" s="5"/>
      <c r="B127" s="5"/>
      <c r="C127" s="5"/>
      <c r="D127" s="3"/>
      <c r="E127" s="3"/>
      <c r="F127" s="5"/>
      <c r="G127" s="3"/>
      <c r="H127" s="5"/>
      <c r="I127" s="3"/>
      <c r="J127" s="14"/>
      <c r="K127" s="14"/>
      <c r="L127" s="3"/>
      <c r="M127" s="3"/>
      <c r="N127" s="3"/>
      <c r="O127" s="3"/>
      <c r="P127" s="3"/>
      <c r="Q127" s="3"/>
      <c r="R127" s="5"/>
      <c r="S127" s="5"/>
      <c r="T127" s="10"/>
      <c r="U127" s="5"/>
      <c r="V127" s="5"/>
      <c r="W127" s="5"/>
      <c r="X127" s="5"/>
      <c r="Y127" s="5"/>
      <c r="Z127" s="3"/>
    </row>
    <row r="128" spans="1:26" s="6" customFormat="1" x14ac:dyDescent="0.25">
      <c r="A128" s="5"/>
      <c r="B128" s="5"/>
      <c r="C128" s="5"/>
      <c r="D128" s="3"/>
      <c r="E128" s="3"/>
      <c r="F128" s="5"/>
      <c r="G128" s="3"/>
      <c r="H128" s="5"/>
      <c r="I128" s="3"/>
      <c r="J128" s="14"/>
      <c r="K128" s="14"/>
      <c r="L128" s="3"/>
      <c r="M128" s="3"/>
      <c r="N128" s="5"/>
      <c r="O128" s="3"/>
      <c r="P128" s="3"/>
      <c r="Q128" s="3"/>
      <c r="R128" s="5"/>
      <c r="S128" s="5"/>
      <c r="T128" s="10"/>
      <c r="U128" s="5"/>
      <c r="V128" s="5"/>
      <c r="W128" s="5"/>
      <c r="X128" s="5"/>
      <c r="Y128" s="5"/>
      <c r="Z128" s="3"/>
    </row>
    <row r="129" spans="1:26" s="6" customFormat="1" x14ac:dyDescent="0.25">
      <c r="A129" s="5"/>
      <c r="B129" s="5"/>
      <c r="C129" s="5"/>
      <c r="D129" s="3"/>
      <c r="E129" s="3"/>
      <c r="F129" s="3"/>
      <c r="G129" s="3"/>
      <c r="H129" s="5"/>
      <c r="I129" s="3"/>
      <c r="J129" s="14"/>
      <c r="K129" s="14"/>
      <c r="L129" s="3"/>
      <c r="M129" s="3"/>
      <c r="N129" s="3"/>
      <c r="O129" s="3"/>
      <c r="P129" s="3"/>
      <c r="Q129" s="3"/>
      <c r="R129" s="5"/>
      <c r="S129" s="5"/>
      <c r="T129" s="10"/>
      <c r="U129" s="5"/>
      <c r="V129" s="5"/>
      <c r="W129" s="5"/>
      <c r="X129" s="5"/>
      <c r="Y129" s="5"/>
      <c r="Z129" s="3"/>
    </row>
    <row r="130" spans="1:26" s="6" customFormat="1" x14ac:dyDescent="0.25">
      <c r="A130" s="5"/>
      <c r="B130" s="5"/>
      <c r="C130" s="5"/>
      <c r="D130" s="3"/>
      <c r="E130" s="3"/>
      <c r="F130" s="5"/>
      <c r="G130" s="3"/>
      <c r="H130" s="5"/>
      <c r="I130" s="3"/>
      <c r="J130" s="14"/>
      <c r="K130" s="14"/>
      <c r="L130" s="3"/>
      <c r="M130" s="3"/>
      <c r="N130" s="3"/>
      <c r="O130" s="3"/>
      <c r="P130" s="3"/>
      <c r="Q130" s="3"/>
      <c r="R130" s="5"/>
      <c r="S130" s="5"/>
      <c r="T130" s="5"/>
      <c r="U130" s="5"/>
      <c r="V130" s="5"/>
      <c r="W130" s="5"/>
      <c r="X130" s="5"/>
      <c r="Y130" s="5"/>
      <c r="Z130" s="3"/>
    </row>
    <row r="131" spans="1:26" s="6" customFormat="1" x14ac:dyDescent="0.25">
      <c r="A131" s="5"/>
      <c r="B131" s="5"/>
      <c r="C131" s="5"/>
      <c r="D131" s="5"/>
      <c r="E131" s="3"/>
      <c r="F131" s="3"/>
      <c r="G131" s="3"/>
      <c r="H131" s="5"/>
      <c r="I131" s="3"/>
      <c r="J131" s="14"/>
      <c r="K131" s="14"/>
      <c r="L131" s="5"/>
      <c r="M131" s="3"/>
      <c r="N131" s="5"/>
      <c r="O131" s="3"/>
      <c r="P131" s="3"/>
      <c r="Q131" s="3"/>
      <c r="R131" s="5"/>
      <c r="S131" s="5"/>
      <c r="T131" s="5"/>
      <c r="U131" s="5"/>
      <c r="V131" s="5"/>
      <c r="W131" s="5"/>
      <c r="X131" s="5"/>
      <c r="Y131" s="5"/>
      <c r="Z131" s="3"/>
    </row>
    <row r="132" spans="1:26" s="6" customFormat="1" x14ac:dyDescent="0.25">
      <c r="A132" s="5"/>
      <c r="B132" s="5"/>
      <c r="C132" s="5"/>
      <c r="D132" s="5"/>
      <c r="E132" s="3"/>
      <c r="F132" s="5"/>
      <c r="G132" s="3"/>
      <c r="H132" s="5"/>
      <c r="I132" s="3"/>
      <c r="J132" s="14"/>
      <c r="K132" s="14"/>
      <c r="L132" s="5"/>
      <c r="M132" s="3"/>
      <c r="N132" s="3"/>
      <c r="O132" s="3"/>
      <c r="P132" s="3"/>
      <c r="Q132" s="3"/>
      <c r="R132" s="5"/>
      <c r="S132" s="5"/>
      <c r="T132" s="5"/>
      <c r="U132" s="5"/>
      <c r="V132" s="5"/>
      <c r="W132" s="5"/>
      <c r="X132" s="5"/>
      <c r="Y132" s="5"/>
      <c r="Z132" s="3"/>
    </row>
    <row r="133" spans="1:26" s="6" customFormat="1" x14ac:dyDescent="0.25">
      <c r="A133" s="5"/>
      <c r="B133" s="5"/>
      <c r="C133" s="5"/>
      <c r="D133" s="5"/>
      <c r="E133" s="3"/>
      <c r="F133" s="5"/>
      <c r="G133" s="3"/>
      <c r="H133" s="5"/>
      <c r="I133" s="3"/>
      <c r="J133" s="14"/>
      <c r="K133" s="14"/>
      <c r="L133" s="5"/>
      <c r="M133" s="3"/>
      <c r="N133" s="3"/>
      <c r="O133" s="3"/>
      <c r="P133" s="3"/>
      <c r="Q133" s="3"/>
      <c r="R133" s="5"/>
      <c r="S133" s="5"/>
      <c r="T133" s="5"/>
      <c r="U133" s="5"/>
      <c r="V133" s="5"/>
      <c r="W133" s="5"/>
      <c r="X133" s="5"/>
      <c r="Y133" s="5"/>
      <c r="Z133" s="3"/>
    </row>
    <row r="134" spans="1:26" s="6" customFormat="1" x14ac:dyDescent="0.25">
      <c r="A134" s="5"/>
      <c r="B134" s="5"/>
      <c r="C134" s="5"/>
      <c r="D134" s="5"/>
      <c r="E134" s="3"/>
      <c r="F134" s="5"/>
      <c r="G134" s="3"/>
      <c r="H134" s="5"/>
      <c r="I134" s="3"/>
      <c r="J134" s="14"/>
      <c r="K134" s="14"/>
      <c r="L134" s="5"/>
      <c r="M134" s="3"/>
      <c r="N134" s="3"/>
      <c r="O134" s="3"/>
      <c r="P134" s="3"/>
      <c r="Q134" s="3"/>
      <c r="R134" s="5"/>
      <c r="S134" s="5"/>
      <c r="T134" s="5"/>
      <c r="U134" s="5"/>
      <c r="V134" s="5"/>
      <c r="W134" s="5"/>
      <c r="X134" s="5"/>
      <c r="Y134" s="5"/>
      <c r="Z134" s="3"/>
    </row>
    <row r="135" spans="1:26" s="6" customFormat="1" x14ac:dyDescent="0.25">
      <c r="A135" s="5"/>
      <c r="B135" s="5"/>
      <c r="C135" s="5"/>
      <c r="D135" s="5"/>
      <c r="E135" s="3"/>
      <c r="F135" s="5"/>
      <c r="G135" s="3"/>
      <c r="H135" s="5"/>
      <c r="I135" s="3"/>
      <c r="J135" s="14"/>
      <c r="K135" s="14"/>
      <c r="L135" s="5"/>
      <c r="M135" s="3"/>
      <c r="N135" s="3"/>
      <c r="O135" s="3"/>
      <c r="P135" s="3"/>
      <c r="Q135" s="3"/>
      <c r="R135" s="5"/>
      <c r="S135" s="5"/>
      <c r="T135" s="5"/>
      <c r="U135" s="5"/>
      <c r="V135" s="5"/>
      <c r="W135" s="5"/>
      <c r="X135" s="5"/>
      <c r="Y135" s="5"/>
      <c r="Z135" s="3"/>
    </row>
    <row r="136" spans="1:26" s="6" customFormat="1" x14ac:dyDescent="0.25">
      <c r="A136" s="5"/>
      <c r="B136" s="5"/>
      <c r="C136" s="5"/>
      <c r="D136" s="5"/>
      <c r="E136" s="3"/>
      <c r="F136" s="5"/>
      <c r="G136" s="3"/>
      <c r="H136" s="5"/>
      <c r="I136" s="3"/>
      <c r="J136" s="14"/>
      <c r="K136" s="14"/>
      <c r="L136" s="5"/>
      <c r="M136" s="3"/>
      <c r="N136" s="3"/>
      <c r="O136" s="3"/>
      <c r="P136" s="3"/>
      <c r="Q136" s="3"/>
      <c r="R136" s="5"/>
      <c r="S136" s="5"/>
      <c r="T136" s="5"/>
      <c r="U136" s="5"/>
      <c r="V136" s="5"/>
      <c r="W136" s="5"/>
      <c r="X136" s="5"/>
      <c r="Y136" s="5"/>
      <c r="Z136" s="3"/>
    </row>
    <row r="137" spans="1:26" s="6" customFormat="1" x14ac:dyDescent="0.25">
      <c r="A137" s="5"/>
      <c r="B137" s="5"/>
      <c r="C137" s="5"/>
      <c r="D137" s="5"/>
      <c r="E137" s="3"/>
      <c r="F137" s="5"/>
      <c r="G137" s="3"/>
      <c r="H137" s="5"/>
      <c r="I137" s="3"/>
      <c r="J137" s="14"/>
      <c r="K137" s="14"/>
      <c r="L137" s="5"/>
      <c r="M137" s="3"/>
      <c r="N137" s="3"/>
      <c r="O137" s="3"/>
      <c r="P137" s="3"/>
      <c r="Q137" s="3"/>
      <c r="R137" s="5"/>
      <c r="S137" s="5"/>
      <c r="T137" s="5"/>
      <c r="U137" s="5"/>
      <c r="V137" s="5"/>
      <c r="W137" s="5"/>
      <c r="X137" s="5"/>
      <c r="Y137" s="5"/>
      <c r="Z137" s="3"/>
    </row>
    <row r="138" spans="1:26" s="6" customFormat="1" x14ac:dyDescent="0.25">
      <c r="A138" s="5"/>
      <c r="B138" s="5"/>
      <c r="C138" s="5"/>
      <c r="D138" s="5"/>
      <c r="E138" s="3"/>
      <c r="F138" s="5"/>
      <c r="G138" s="3"/>
      <c r="H138" s="5"/>
      <c r="I138" s="3"/>
      <c r="J138" s="14"/>
      <c r="K138" s="14"/>
      <c r="L138" s="5"/>
      <c r="M138" s="3"/>
      <c r="N138" s="3"/>
      <c r="O138" s="3"/>
      <c r="P138" s="3"/>
      <c r="Q138" s="3"/>
      <c r="R138" s="5"/>
      <c r="S138" s="5"/>
      <c r="T138" s="5"/>
      <c r="U138" s="5"/>
      <c r="V138" s="5"/>
      <c r="W138" s="5"/>
      <c r="X138" s="5"/>
      <c r="Y138" s="5"/>
      <c r="Z138" s="3"/>
    </row>
    <row r="139" spans="1:26" s="6" customFormat="1" x14ac:dyDescent="0.25">
      <c r="A139" s="5"/>
      <c r="B139" s="5"/>
      <c r="C139" s="5"/>
      <c r="D139" s="5"/>
      <c r="E139" s="3"/>
      <c r="F139" s="5"/>
      <c r="G139" s="3"/>
      <c r="H139" s="5"/>
      <c r="I139" s="3"/>
      <c r="J139" s="14"/>
      <c r="K139" s="14"/>
      <c r="L139" s="5"/>
      <c r="M139" s="3"/>
      <c r="N139" s="3"/>
      <c r="O139" s="3"/>
      <c r="P139" s="3"/>
      <c r="Q139" s="3"/>
      <c r="R139" s="5"/>
      <c r="S139" s="5"/>
      <c r="T139" s="5"/>
      <c r="U139" s="5"/>
      <c r="V139" s="5"/>
      <c r="W139" s="5"/>
      <c r="X139" s="5"/>
      <c r="Y139" s="5"/>
      <c r="Z139" s="3"/>
    </row>
    <row r="140" spans="1:26" s="6" customFormat="1" x14ac:dyDescent="0.25">
      <c r="A140" s="5"/>
      <c r="B140" s="5"/>
      <c r="C140" s="5"/>
      <c r="D140" s="5"/>
      <c r="E140" s="3"/>
      <c r="F140" s="5"/>
      <c r="G140" s="3"/>
      <c r="H140" s="5"/>
      <c r="I140" s="3"/>
      <c r="J140" s="14"/>
      <c r="K140" s="14"/>
      <c r="L140" s="5"/>
      <c r="M140" s="3"/>
      <c r="N140" s="3"/>
      <c r="O140" s="3"/>
      <c r="P140" s="3"/>
      <c r="Q140" s="3"/>
      <c r="R140" s="5"/>
      <c r="S140" s="5"/>
      <c r="T140" s="5"/>
      <c r="U140" s="5"/>
      <c r="V140" s="5"/>
      <c r="W140" s="5"/>
      <c r="X140" s="5"/>
      <c r="Y140" s="5"/>
      <c r="Z140" s="3"/>
    </row>
    <row r="141" spans="1:26" s="6" customFormat="1" x14ac:dyDescent="0.25">
      <c r="A141" s="5"/>
      <c r="B141" s="5"/>
      <c r="C141" s="5"/>
      <c r="D141" s="5"/>
      <c r="E141" s="3"/>
      <c r="F141" s="5"/>
      <c r="G141" s="3"/>
      <c r="H141" s="11"/>
      <c r="I141" s="3"/>
      <c r="J141" s="14"/>
      <c r="K141" s="14"/>
      <c r="L141" s="5"/>
      <c r="M141" s="3"/>
      <c r="N141" s="3"/>
      <c r="O141" s="3"/>
      <c r="P141" s="3"/>
      <c r="Q141" s="3"/>
      <c r="R141" s="5"/>
      <c r="S141" s="5"/>
      <c r="T141" s="5"/>
      <c r="U141" s="5"/>
      <c r="V141" s="5"/>
      <c r="W141" s="5"/>
      <c r="X141" s="5"/>
      <c r="Y141" s="5"/>
      <c r="Z141" s="3"/>
    </row>
    <row r="142" spans="1:26" s="6" customFormat="1" x14ac:dyDescent="0.25">
      <c r="A142" s="5"/>
      <c r="B142" s="5"/>
      <c r="C142" s="5"/>
      <c r="D142" s="5"/>
      <c r="E142" s="3"/>
      <c r="F142" s="5"/>
      <c r="G142" s="3"/>
      <c r="H142" s="11"/>
      <c r="I142" s="3"/>
      <c r="J142" s="14"/>
      <c r="K142" s="14"/>
      <c r="L142" s="5"/>
      <c r="M142" s="3"/>
      <c r="N142" s="3"/>
      <c r="O142" s="3"/>
      <c r="P142" s="3"/>
      <c r="Q142" s="3"/>
      <c r="R142" s="5"/>
      <c r="S142" s="5"/>
      <c r="T142" s="5"/>
      <c r="U142" s="5"/>
      <c r="V142" s="5"/>
      <c r="W142" s="5"/>
      <c r="X142" s="5"/>
      <c r="Y142" s="5"/>
      <c r="Z142" s="3"/>
    </row>
    <row r="143" spans="1:26" s="6" customFormat="1" x14ac:dyDescent="0.25">
      <c r="A143" s="5"/>
      <c r="J143" s="14"/>
      <c r="K143" s="14"/>
    </row>
    <row r="144" spans="1:26" s="6" customFormat="1" x14ac:dyDescent="0.25">
      <c r="A144" s="5"/>
      <c r="J144" s="14"/>
      <c r="K144" s="14"/>
      <c r="Z144" s="5"/>
    </row>
    <row r="145" spans="1:26" s="6" customFormat="1" x14ac:dyDescent="0.25">
      <c r="A145" s="5"/>
      <c r="O145" s="12"/>
      <c r="P145" s="12"/>
      <c r="Q145" s="12"/>
      <c r="Z145" s="3"/>
    </row>
    <row r="146" spans="1:26" s="6" customFormat="1" x14ac:dyDescent="0.25">
      <c r="A146" s="5"/>
      <c r="Z146" s="7"/>
    </row>
    <row r="150" spans="1:26" x14ac:dyDescent="0.25">
      <c r="E150" s="6"/>
      <c r="F150" s="3"/>
      <c r="G150" s="3"/>
      <c r="H150" s="6"/>
      <c r="I150" s="6"/>
    </row>
  </sheetData>
  <mergeCells count="70">
    <mergeCell ref="X65:Y65"/>
    <mergeCell ref="J65:K65"/>
    <mergeCell ref="L65:M65"/>
    <mergeCell ref="N65:O65"/>
    <mergeCell ref="T65:U65"/>
    <mergeCell ref="V65:W65"/>
    <mergeCell ref="V63:W63"/>
    <mergeCell ref="X63:Y63"/>
    <mergeCell ref="D64:E64"/>
    <mergeCell ref="F64:G64"/>
    <mergeCell ref="H64:I64"/>
    <mergeCell ref="J64:K64"/>
    <mergeCell ref="L64:M64"/>
    <mergeCell ref="N64:O64"/>
    <mergeCell ref="R64:S64"/>
    <mergeCell ref="T64:U64"/>
    <mergeCell ref="V64:W64"/>
    <mergeCell ref="X64:Y64"/>
    <mergeCell ref="J63:K63"/>
    <mergeCell ref="L63:M63"/>
    <mergeCell ref="N63:O63"/>
    <mergeCell ref="R63:S63"/>
    <mergeCell ref="T63:U63"/>
    <mergeCell ref="A63:A66"/>
    <mergeCell ref="B63:B66"/>
    <mergeCell ref="D63:E63"/>
    <mergeCell ref="F63:G63"/>
    <mergeCell ref="H63:I63"/>
    <mergeCell ref="D65:E65"/>
    <mergeCell ref="F65:G65"/>
    <mergeCell ref="H65:I65"/>
    <mergeCell ref="C63:C66"/>
    <mergeCell ref="P63:Q63"/>
    <mergeCell ref="P64:Q64"/>
    <mergeCell ref="X5:Y5"/>
    <mergeCell ref="X3:Y3"/>
    <mergeCell ref="X4:Y4"/>
    <mergeCell ref="F5:G5"/>
    <mergeCell ref="D3:E3"/>
    <mergeCell ref="D4:E4"/>
    <mergeCell ref="D5:E5"/>
    <mergeCell ref="A3:A6"/>
    <mergeCell ref="B3:B6"/>
    <mergeCell ref="R3:S3"/>
    <mergeCell ref="R4:S4"/>
    <mergeCell ref="V3:W3"/>
    <mergeCell ref="V4:W4"/>
    <mergeCell ref="V5:W5"/>
    <mergeCell ref="T3:U3"/>
    <mergeCell ref="T4:U4"/>
    <mergeCell ref="T5:U5"/>
    <mergeCell ref="C3:C6"/>
    <mergeCell ref="P3:Q3"/>
    <mergeCell ref="P4:Q4"/>
    <mergeCell ref="A7:A11"/>
    <mergeCell ref="A1:Z1"/>
    <mergeCell ref="N3:O3"/>
    <mergeCell ref="N4:O4"/>
    <mergeCell ref="N5:O5"/>
    <mergeCell ref="L3:M3"/>
    <mergeCell ref="L4:M4"/>
    <mergeCell ref="L5:M5"/>
    <mergeCell ref="J3:K3"/>
    <mergeCell ref="J4:K4"/>
    <mergeCell ref="J5:K5"/>
    <mergeCell ref="H3:I3"/>
    <mergeCell ref="H4:I4"/>
    <mergeCell ref="H5:I5"/>
    <mergeCell ref="F3:G3"/>
    <mergeCell ref="F4:G4"/>
  </mergeCells>
  <pageMargins left="0.2" right="0.2" top="0.25" bottom="0.25" header="0.3" footer="0.3"/>
  <pageSetup paperSize="5" scale="61" fitToHeight="0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Krueger</dc:creator>
  <cp:lastModifiedBy>KUSD</cp:lastModifiedBy>
  <cp:lastPrinted>2016-09-26T21:57:41Z</cp:lastPrinted>
  <dcterms:created xsi:type="dcterms:W3CDTF">2014-10-13T13:02:18Z</dcterms:created>
  <dcterms:modified xsi:type="dcterms:W3CDTF">2020-02-07T01:40:30Z</dcterms:modified>
</cp:coreProperties>
</file>